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2940" yWindow="75" windowWidth="17130" windowHeight="11040" tabRatio="877" firstSheet="1" activeTab="1"/>
  </bookViews>
  <sheets>
    <sheet name="Texas Snapshot for June" sheetId="1" r:id="rId1"/>
    <sheet name="Change over time snapshot" sheetId="16" r:id="rId2"/>
    <sheet name="Unemployment Rate TX &amp; US" sheetId="15" r:id="rId3"/>
    <sheet name="JOBS DEFICIT" sheetId="13" r:id="rId4"/>
    <sheet name="Jobs by Industry 2007-11" sheetId="14" r:id="rId5"/>
    <sheet name="Long-Term UI claimaints 2Q2012" sheetId="17" r:id="rId6"/>
    <sheet name="UI Federal Programs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2" hidden="1">'Unemployment Rate TX &amp; US'!$D$1:$H$118</definedName>
    <definedName name="currentmonth" localSheetId="3">'[1]Reference Sheet'!$I$2</definedName>
    <definedName name="currentmonth">'[2]Reference Sheet'!$I$2</definedName>
    <definedName name="currentquarter" localSheetId="3">'[1]Reference Sheet'!$I$4</definedName>
    <definedName name="currentquarter">'[2]Reference Sheet'!$I$4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6" l="1"/>
  <c r="I8" i="16"/>
  <c r="I5" i="16"/>
  <c r="D9" i="16"/>
  <c r="D7" i="16"/>
  <c r="D8" i="16"/>
  <c r="D5" i="16"/>
  <c r="E2" i="17" l="1"/>
  <c r="E3" i="17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7" i="17"/>
  <c r="E238" i="17"/>
  <c r="E239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D10" i="16"/>
  <c r="C14" i="7"/>
  <c r="B14" i="7"/>
  <c r="D13" i="7"/>
  <c r="D12" i="7"/>
  <c r="D14" i="7" s="1"/>
  <c r="E3" i="7"/>
  <c r="M27" i="14"/>
  <c r="O27" i="14" s="1"/>
  <c r="K27" i="14"/>
  <c r="J27" i="14"/>
  <c r="F27" i="14"/>
  <c r="E27" i="14"/>
  <c r="M26" i="14"/>
  <c r="N26" i="14" s="1"/>
  <c r="K26" i="14"/>
  <c r="J26" i="14"/>
  <c r="F26" i="14"/>
  <c r="E26" i="14"/>
  <c r="M25" i="14"/>
  <c r="O25" i="14" s="1"/>
  <c r="K25" i="14"/>
  <c r="J25" i="14"/>
  <c r="F25" i="14"/>
  <c r="E25" i="14"/>
  <c r="M22" i="14"/>
  <c r="O22" i="14" s="1"/>
  <c r="K22" i="14"/>
  <c r="F22" i="14"/>
  <c r="E22" i="14"/>
  <c r="M21" i="14"/>
  <c r="O21" i="14"/>
  <c r="K21" i="14"/>
  <c r="J21" i="14"/>
  <c r="F21" i="14"/>
  <c r="E21" i="14"/>
  <c r="M20" i="14"/>
  <c r="O20" i="14" s="1"/>
  <c r="K20" i="14"/>
  <c r="J20" i="14"/>
  <c r="F20" i="14"/>
  <c r="E20" i="14"/>
  <c r="M19" i="14"/>
  <c r="O19" i="14"/>
  <c r="K19" i="14"/>
  <c r="J19" i="14"/>
  <c r="F19" i="14"/>
  <c r="E19" i="14"/>
  <c r="M18" i="14"/>
  <c r="O18" i="14" s="1"/>
  <c r="K18" i="14"/>
  <c r="J18" i="14"/>
  <c r="F18" i="14"/>
  <c r="E18" i="14"/>
  <c r="M17" i="14"/>
  <c r="O17" i="14"/>
  <c r="K17" i="14"/>
  <c r="J17" i="14"/>
  <c r="F17" i="14"/>
  <c r="E17" i="14"/>
  <c r="M16" i="14"/>
  <c r="O16" i="14" s="1"/>
  <c r="K16" i="14"/>
  <c r="J16" i="14"/>
  <c r="F16" i="14"/>
  <c r="G16" i="14" s="1"/>
  <c r="E16" i="14"/>
  <c r="M15" i="14"/>
  <c r="O15" i="14"/>
  <c r="K15" i="14"/>
  <c r="J15" i="14"/>
  <c r="F15" i="14"/>
  <c r="E15" i="14"/>
  <c r="M14" i="14"/>
  <c r="O14" i="14" s="1"/>
  <c r="K14" i="14"/>
  <c r="J14" i="14"/>
  <c r="F14" i="14"/>
  <c r="G14" i="14" s="1"/>
  <c r="E14" i="14"/>
  <c r="M13" i="14"/>
  <c r="O13" i="14"/>
  <c r="K13" i="14"/>
  <c r="J13" i="14"/>
  <c r="F13" i="14"/>
  <c r="E13" i="14"/>
  <c r="M12" i="14"/>
  <c r="O12" i="14" s="1"/>
  <c r="K12" i="14"/>
  <c r="J12" i="14"/>
  <c r="F12" i="14"/>
  <c r="G12" i="14" s="1"/>
  <c r="F11" i="14"/>
  <c r="E12" i="14"/>
  <c r="M11" i="14"/>
  <c r="O11" i="14"/>
  <c r="K11" i="14"/>
  <c r="J11" i="14"/>
  <c r="E11" i="14"/>
  <c r="I7" i="14"/>
  <c r="K7" i="14" s="1"/>
  <c r="H7" i="14"/>
  <c r="D7" i="14"/>
  <c r="C7" i="14"/>
  <c r="M6" i="14"/>
  <c r="N6" i="14" s="1"/>
  <c r="K6" i="14"/>
  <c r="J6" i="14"/>
  <c r="F6" i="14"/>
  <c r="E6" i="14"/>
  <c r="M5" i="14"/>
  <c r="O5" i="14"/>
  <c r="N5" i="14"/>
  <c r="K5" i="14"/>
  <c r="J5" i="14"/>
  <c r="F5" i="14"/>
  <c r="E5" i="14"/>
  <c r="I10" i="16"/>
  <c r="I7" i="16"/>
  <c r="I6" i="16"/>
  <c r="D6" i="16"/>
  <c r="N25" i="14"/>
  <c r="G11" i="14"/>
  <c r="G18" i="14"/>
  <c r="E7" i="14"/>
  <c r="G5" i="14" s="1"/>
  <c r="F7" i="14"/>
  <c r="G13" i="14"/>
  <c r="G17" i="14"/>
  <c r="G21" i="14"/>
  <c r="O26" i="14"/>
  <c r="G22" i="14"/>
  <c r="G15" i="14"/>
  <c r="G19" i="14"/>
  <c r="G20" i="14"/>
  <c r="N22" i="14"/>
  <c r="N11" i="14"/>
  <c r="N12" i="14"/>
  <c r="N13" i="14"/>
  <c r="N14" i="14"/>
  <c r="N15" i="14"/>
  <c r="N16" i="14"/>
  <c r="N17" i="14"/>
  <c r="N18" i="14"/>
  <c r="N19" i="14"/>
  <c r="N20" i="14"/>
  <c r="N21" i="14"/>
  <c r="N27" i="14"/>
  <c r="O6" i="14" l="1"/>
  <c r="G6" i="14"/>
  <c r="M7" i="14"/>
  <c r="J7" i="14"/>
  <c r="N7" i="14" l="1"/>
  <c r="O7" i="14"/>
</calcChain>
</file>

<file path=xl/sharedStrings.xml><?xml version="1.0" encoding="utf-8"?>
<sst xmlns="http://schemas.openxmlformats.org/spreadsheetml/2006/main" count="413" uniqueCount="365">
  <si>
    <t>Texas</t>
  </si>
  <si>
    <t>Texas Percent/Rank of U.S. Average</t>
  </si>
  <si>
    <t>Civilian Labor Force</t>
  </si>
  <si>
    <t>Total Employment</t>
  </si>
  <si>
    <t>Unemployment</t>
  </si>
  <si>
    <t>Jobs Shortfall</t>
  </si>
  <si>
    <t xml:space="preserve">Working Age Population </t>
  </si>
  <si>
    <t>% Population Growth in past year</t>
  </si>
  <si>
    <t>% Population Growth since recession</t>
  </si>
  <si>
    <t xml:space="preserve">Jobs needed in Texas </t>
  </si>
  <si>
    <t>Current Number of Texas Jobs</t>
  </si>
  <si>
    <t>Employment</t>
  </si>
  <si>
    <t>Texas Average Weekly Wages</t>
  </si>
  <si>
    <t>Average Weekly Wages (Nominal Dollars)</t>
  </si>
  <si>
    <t>Average Weekly Wages (2011 Dollars)</t>
  </si>
  <si>
    <t>TOTAL- All Industries (Private and Government)</t>
  </si>
  <si>
    <t xml:space="preserve">Change </t>
  </si>
  <si>
    <t>% Change</t>
  </si>
  <si>
    <t>% of jobs change</t>
  </si>
  <si>
    <t>Change</t>
  </si>
  <si>
    <t>Government, All Industries</t>
  </si>
  <si>
    <t xml:space="preserve">Private, All Industries </t>
  </si>
  <si>
    <t>Employment By Specific Industry (NAICS Supersectors for the CES Program)</t>
  </si>
  <si>
    <t>Industry</t>
  </si>
  <si>
    <t>Rank on %</t>
  </si>
  <si>
    <t>Private</t>
  </si>
  <si>
    <t xml:space="preserve">Construction </t>
  </si>
  <si>
    <t>Education and Health Services</t>
  </si>
  <si>
    <t>Financial Activities</t>
  </si>
  <si>
    <t>Information</t>
  </si>
  <si>
    <t>Leisure and Hospitality</t>
  </si>
  <si>
    <t>Manufacturing</t>
  </si>
  <si>
    <t>Natural Resources and Mining</t>
  </si>
  <si>
    <t>Other Services</t>
  </si>
  <si>
    <t>Professional and Business Services</t>
  </si>
  <si>
    <t>Trade, Transportation and Utilities</t>
  </si>
  <si>
    <t>Unclassified</t>
  </si>
  <si>
    <t>Government</t>
  </si>
  <si>
    <t xml:space="preserve">Federal, State &amp; Local Government </t>
  </si>
  <si>
    <t xml:space="preserve">Government </t>
  </si>
  <si>
    <t>Federal Government, All Industries</t>
  </si>
  <si>
    <t>State Government, All Industries</t>
  </si>
  <si>
    <t>Local Government, All industries</t>
  </si>
  <si>
    <t>Consumer Price Index Inflation Calculator: http://bls.gov/data/inflation_calculator.htm</t>
  </si>
  <si>
    <t>$25 Weekly Federal Additional Compensation Payments</t>
  </si>
  <si>
    <t>Emergency Unemployment Compensation (EUC)</t>
  </si>
  <si>
    <t>Extended Benefits</t>
  </si>
  <si>
    <t>Total</t>
  </si>
  <si>
    <t>Number of Claims</t>
  </si>
  <si>
    <t>N/A</t>
  </si>
  <si>
    <t>Total Pay Outs</t>
  </si>
  <si>
    <t xml:space="preserve">$925.1M </t>
  </si>
  <si>
    <t>EB ARRA</t>
  </si>
  <si>
    <t>EUC ARRA</t>
  </si>
  <si>
    <t>Total ARRA-Funded UI Benefits 2009-2010</t>
  </si>
  <si>
    <t xml:space="preserve">Note: EUC Benefit Payouts began July 8, 2008, Extended Benefit payouts began in May 2009 </t>
  </si>
  <si>
    <t>Source: Texas Workforce Commission, 2011</t>
  </si>
  <si>
    <t>Unemployment Insurance Funding, ARRA-Funded Benefits 2009-2010</t>
  </si>
  <si>
    <t xml:space="preserve">7.9% of U.S. working-age population </t>
  </si>
  <si>
    <t xml:space="preserve">Source: Economic Policy Institute Analysis, Bureau of Labor Statistics </t>
  </si>
  <si>
    <t>U.S.</t>
  </si>
  <si>
    <t>Ranked 2nd (North Dakota 1st; Utah 3rd)</t>
  </si>
  <si>
    <t>Texas Labor Force</t>
  </si>
  <si>
    <t>Texas Unemployment Rate</t>
  </si>
  <si>
    <t>U.S. Labor Force</t>
  </si>
  <si>
    <t>U.S. Unemployed</t>
  </si>
  <si>
    <t>U.S. Unemployment Rate</t>
  </si>
  <si>
    <t xml:space="preserve">Texas Unemployed </t>
  </si>
  <si>
    <t>Year-Over-Year Change</t>
  </si>
  <si>
    <t>Month-Over-Month Change</t>
  </si>
  <si>
    <t>4Q2011</t>
  </si>
  <si>
    <t>12.6 million</t>
  </si>
  <si>
    <t>Labor Force Snapshot: Comparison of Statistics One Month Ago &amp; One Year Ago</t>
  </si>
  <si>
    <t>4Q2007</t>
  </si>
  <si>
    <t>Quarterly Employment and Wages (QCEW), Texas: Fourth Quarter 2007 - Fourth Quarter 2011</t>
  </si>
  <si>
    <t>Source: CPPP Analysis, Bureau of Labor Statistics, Quarterly Census of  Employment and Wages, Retrieved from Tracer July 6, 2012 http://www.tracer2.com/cgi/dataanalysis/industryReport.asp?menuchoice=industry</t>
  </si>
  <si>
    <t>8.1% of U.S. Labor Force, Ranked 2nd (behind CA)</t>
  </si>
  <si>
    <t xml:space="preserve">            19% - regular UI program                39% with federal programs</t>
  </si>
  <si>
    <t>Unemployment Insurance Federal Programs through June 16, 2012</t>
  </si>
  <si>
    <t>$1.66B</t>
  </si>
  <si>
    <t>Source: Texas Workforce Commission, June 22, 2012</t>
  </si>
  <si>
    <t xml:space="preserve">$9.1B </t>
  </si>
  <si>
    <t xml:space="preserve">$11.6B </t>
  </si>
  <si>
    <t>50th Regular UI / 38th with Federal programs (based on past 12 months)</t>
  </si>
  <si>
    <t xml:space="preserve">Unemployment Insurance Recipiency Rate </t>
  </si>
  <si>
    <t xml:space="preserve">Zavala                        </t>
  </si>
  <si>
    <t xml:space="preserve">Zapata                        </t>
  </si>
  <si>
    <t xml:space="preserve">Young                         </t>
  </si>
  <si>
    <t xml:space="preserve">Yoakum                        </t>
  </si>
  <si>
    <t xml:space="preserve">Wood                          </t>
  </si>
  <si>
    <t xml:space="preserve">Wise                          </t>
  </si>
  <si>
    <t xml:space="preserve">Winkler                       </t>
  </si>
  <si>
    <t xml:space="preserve">Wilson                        </t>
  </si>
  <si>
    <t xml:space="preserve">Williamson                    </t>
  </si>
  <si>
    <t xml:space="preserve">Willacy                       </t>
  </si>
  <si>
    <t xml:space="preserve">Wilbarger                     </t>
  </si>
  <si>
    <t xml:space="preserve">Wichita                       </t>
  </si>
  <si>
    <t xml:space="preserve">Wheeler                       </t>
  </si>
  <si>
    <t xml:space="preserve">Wharton                       </t>
  </si>
  <si>
    <t xml:space="preserve">Webb                          </t>
  </si>
  <si>
    <t xml:space="preserve">Washington                    </t>
  </si>
  <si>
    <t xml:space="preserve">Ward                          </t>
  </si>
  <si>
    <t xml:space="preserve">Waller                        </t>
  </si>
  <si>
    <t xml:space="preserve">Walker                        </t>
  </si>
  <si>
    <t xml:space="preserve">Victoria                      </t>
  </si>
  <si>
    <t xml:space="preserve">Van Zandt                     </t>
  </si>
  <si>
    <t xml:space="preserve">Val Verde                     </t>
  </si>
  <si>
    <t xml:space="preserve">Uvalde                        </t>
  </si>
  <si>
    <t xml:space="preserve">Upton                         </t>
  </si>
  <si>
    <t xml:space="preserve">Upshur                        </t>
  </si>
  <si>
    <t xml:space="preserve">Tyler                         </t>
  </si>
  <si>
    <t xml:space="preserve">Trinity                       </t>
  </si>
  <si>
    <t xml:space="preserve">Travis                        </t>
  </si>
  <si>
    <t xml:space="preserve">Tom Green                     </t>
  </si>
  <si>
    <t xml:space="preserve">Titus                         </t>
  </si>
  <si>
    <t xml:space="preserve">Throckmorton                  </t>
  </si>
  <si>
    <t xml:space="preserve">Terry                         </t>
  </si>
  <si>
    <t xml:space="preserve">Terrell                       </t>
  </si>
  <si>
    <t xml:space="preserve">Taylor                        </t>
  </si>
  <si>
    <t xml:space="preserve">Tarrant                       </t>
  </si>
  <si>
    <t xml:space="preserve">Swisher                       </t>
  </si>
  <si>
    <t xml:space="preserve">Sutton                        </t>
  </si>
  <si>
    <t xml:space="preserve">Stonewall                     </t>
  </si>
  <si>
    <t xml:space="preserve">Sterling                      </t>
  </si>
  <si>
    <t xml:space="preserve">Stephens                      </t>
  </si>
  <si>
    <t xml:space="preserve">Starr                         </t>
  </si>
  <si>
    <t xml:space="preserve">Somervell                     </t>
  </si>
  <si>
    <t xml:space="preserve">Smith                         </t>
  </si>
  <si>
    <t xml:space="preserve">Sherman                       </t>
  </si>
  <si>
    <t xml:space="preserve">Shelby                        </t>
  </si>
  <si>
    <t xml:space="preserve">Shackelford                   </t>
  </si>
  <si>
    <t xml:space="preserve">Scurry                        </t>
  </si>
  <si>
    <t xml:space="preserve">Schleicher                    </t>
  </si>
  <si>
    <t xml:space="preserve">San Saba                      </t>
  </si>
  <si>
    <t xml:space="preserve">San Patricio                  </t>
  </si>
  <si>
    <t xml:space="preserve">San Jacinto                   </t>
  </si>
  <si>
    <t xml:space="preserve">San Augustine                 </t>
  </si>
  <si>
    <t xml:space="preserve">Sabine                        </t>
  </si>
  <si>
    <t xml:space="preserve">Rusk                          </t>
  </si>
  <si>
    <t xml:space="preserve">Runnels                       </t>
  </si>
  <si>
    <t xml:space="preserve">Rockwall                      </t>
  </si>
  <si>
    <t xml:space="preserve">Robertson                     </t>
  </si>
  <si>
    <t xml:space="preserve">Roberts                       </t>
  </si>
  <si>
    <t xml:space="preserve">Refugio                       </t>
  </si>
  <si>
    <t xml:space="preserve">Reeves                        </t>
  </si>
  <si>
    <t xml:space="preserve">Red River                     </t>
  </si>
  <si>
    <t xml:space="preserve">Real                          </t>
  </si>
  <si>
    <t xml:space="preserve">Reagan                        </t>
  </si>
  <si>
    <t xml:space="preserve">Randall                       </t>
  </si>
  <si>
    <t xml:space="preserve">Rains                         </t>
  </si>
  <si>
    <t xml:space="preserve">Presidio                      </t>
  </si>
  <si>
    <t xml:space="preserve">Potter                        </t>
  </si>
  <si>
    <t xml:space="preserve">Polk                          </t>
  </si>
  <si>
    <t xml:space="preserve">Pecos                         </t>
  </si>
  <si>
    <t xml:space="preserve">Parmer                        </t>
  </si>
  <si>
    <t xml:space="preserve">Parker                        </t>
  </si>
  <si>
    <t xml:space="preserve">Panola                        </t>
  </si>
  <si>
    <t xml:space="preserve">Palo Pinto                    </t>
  </si>
  <si>
    <t xml:space="preserve">Orange                        </t>
  </si>
  <si>
    <t xml:space="preserve">Oldham                        </t>
  </si>
  <si>
    <t xml:space="preserve">Ochiltree                     </t>
  </si>
  <si>
    <t xml:space="preserve">Nueces                        </t>
  </si>
  <si>
    <t xml:space="preserve">Nolan                         </t>
  </si>
  <si>
    <t xml:space="preserve">Newton                        </t>
  </si>
  <si>
    <t xml:space="preserve">Navarro                       </t>
  </si>
  <si>
    <t xml:space="preserve">Nacogdoches                   </t>
  </si>
  <si>
    <t xml:space="preserve">Motley                        </t>
  </si>
  <si>
    <t xml:space="preserve">Morris                        </t>
  </si>
  <si>
    <t xml:space="preserve">Moore                         </t>
  </si>
  <si>
    <t xml:space="preserve">Montgomery                    </t>
  </si>
  <si>
    <t xml:space="preserve">Montague                      </t>
  </si>
  <si>
    <t xml:space="preserve">Mitchell                      </t>
  </si>
  <si>
    <t xml:space="preserve">Mills                         </t>
  </si>
  <si>
    <t xml:space="preserve">Milam                         </t>
  </si>
  <si>
    <t xml:space="preserve">Midland                       </t>
  </si>
  <si>
    <t xml:space="preserve">Menard                        </t>
  </si>
  <si>
    <t xml:space="preserve">Medina                        </t>
  </si>
  <si>
    <t xml:space="preserve">Maverick                      </t>
  </si>
  <si>
    <t xml:space="preserve">Matagorda                     </t>
  </si>
  <si>
    <t xml:space="preserve">Mason                         </t>
  </si>
  <si>
    <t xml:space="preserve">Martin                        </t>
  </si>
  <si>
    <t xml:space="preserve">Marion                        </t>
  </si>
  <si>
    <t xml:space="preserve">Madison                       </t>
  </si>
  <si>
    <t xml:space="preserve">McMullen                      </t>
  </si>
  <si>
    <t xml:space="preserve">McLennan                      </t>
  </si>
  <si>
    <t xml:space="preserve">McCulloch                     </t>
  </si>
  <si>
    <t xml:space="preserve">Lynn                          </t>
  </si>
  <si>
    <t xml:space="preserve">Lubbock                       </t>
  </si>
  <si>
    <t>Loving</t>
  </si>
  <si>
    <t xml:space="preserve">Llano                         </t>
  </si>
  <si>
    <t xml:space="preserve">Live Oak                      </t>
  </si>
  <si>
    <t xml:space="preserve">Lipscomb                      </t>
  </si>
  <si>
    <t xml:space="preserve">Limestone                     </t>
  </si>
  <si>
    <t xml:space="preserve">Liberty                       </t>
  </si>
  <si>
    <t xml:space="preserve">Leon                          </t>
  </si>
  <si>
    <t xml:space="preserve">Lee                           </t>
  </si>
  <si>
    <t xml:space="preserve">Lavaca                        </t>
  </si>
  <si>
    <t xml:space="preserve">La Salle                      </t>
  </si>
  <si>
    <t xml:space="preserve">Lampasas                      </t>
  </si>
  <si>
    <t xml:space="preserve">Lamb                          </t>
  </si>
  <si>
    <t xml:space="preserve">Lamar                         </t>
  </si>
  <si>
    <t xml:space="preserve">Knox                          </t>
  </si>
  <si>
    <t xml:space="preserve">Kleberg                       </t>
  </si>
  <si>
    <t xml:space="preserve">Kinney                        </t>
  </si>
  <si>
    <t xml:space="preserve">King                          </t>
  </si>
  <si>
    <t xml:space="preserve">Kimble                        </t>
  </si>
  <si>
    <t xml:space="preserve">Kerr                          </t>
  </si>
  <si>
    <t xml:space="preserve">Kent                          </t>
  </si>
  <si>
    <t xml:space="preserve">Kennedy                       </t>
  </si>
  <si>
    <t xml:space="preserve">Kendall                       </t>
  </si>
  <si>
    <t xml:space="preserve">Kaufman                       </t>
  </si>
  <si>
    <t xml:space="preserve">Karnes                        </t>
  </si>
  <si>
    <t xml:space="preserve">Jones                         </t>
  </si>
  <si>
    <t xml:space="preserve">Johnson                       </t>
  </si>
  <si>
    <t xml:space="preserve">Jim Wells                     </t>
  </si>
  <si>
    <t xml:space="preserve">Jim Hogg                      </t>
  </si>
  <si>
    <t xml:space="preserve">Jefferson                     </t>
  </si>
  <si>
    <t xml:space="preserve">Jeff Davis                    </t>
  </si>
  <si>
    <t xml:space="preserve">Jasper                        </t>
  </si>
  <si>
    <t xml:space="preserve">Jackson                       </t>
  </si>
  <si>
    <t xml:space="preserve">Jack                          </t>
  </si>
  <si>
    <t xml:space="preserve">Irion                         </t>
  </si>
  <si>
    <t xml:space="preserve">Hutchinson                    </t>
  </si>
  <si>
    <t xml:space="preserve">Hunt                          </t>
  </si>
  <si>
    <t xml:space="preserve">Hudspeth                      </t>
  </si>
  <si>
    <t xml:space="preserve">Howard                        </t>
  </si>
  <si>
    <t xml:space="preserve">Houston                       </t>
  </si>
  <si>
    <t xml:space="preserve">Hopkins                       </t>
  </si>
  <si>
    <t xml:space="preserve">Hood                          </t>
  </si>
  <si>
    <t xml:space="preserve">Hockley                       </t>
  </si>
  <si>
    <t xml:space="preserve">Hill                          </t>
  </si>
  <si>
    <t xml:space="preserve">Hildalgo                      </t>
  </si>
  <si>
    <t xml:space="preserve">Henderson                     </t>
  </si>
  <si>
    <t xml:space="preserve">Hemphill                      </t>
  </si>
  <si>
    <t xml:space="preserve">Hays                          </t>
  </si>
  <si>
    <t xml:space="preserve">Haskell                       </t>
  </si>
  <si>
    <t xml:space="preserve">Hartley                       </t>
  </si>
  <si>
    <t xml:space="preserve">Harrison                      </t>
  </si>
  <si>
    <t xml:space="preserve">Harris                        </t>
  </si>
  <si>
    <t xml:space="preserve">Hardin                        </t>
  </si>
  <si>
    <t xml:space="preserve">Hardeman                      </t>
  </si>
  <si>
    <t xml:space="preserve">Hansford                      </t>
  </si>
  <si>
    <t xml:space="preserve">Hamilton                      </t>
  </si>
  <si>
    <t xml:space="preserve">Hall                          </t>
  </si>
  <si>
    <t xml:space="preserve">Hale                          </t>
  </si>
  <si>
    <t xml:space="preserve">Guadalupe                     </t>
  </si>
  <si>
    <t xml:space="preserve">Grimes                        </t>
  </si>
  <si>
    <t xml:space="preserve">Gregg                         </t>
  </si>
  <si>
    <t xml:space="preserve">Grayson                       </t>
  </si>
  <si>
    <t xml:space="preserve">Gray                          </t>
  </si>
  <si>
    <t xml:space="preserve">Gonzales                      </t>
  </si>
  <si>
    <t xml:space="preserve">Goliad                        </t>
  </si>
  <si>
    <t xml:space="preserve">Glasscock                     </t>
  </si>
  <si>
    <t xml:space="preserve">Gillespie                     </t>
  </si>
  <si>
    <t xml:space="preserve">Garza                         </t>
  </si>
  <si>
    <t xml:space="preserve">Galveston                     </t>
  </si>
  <si>
    <t xml:space="preserve">Gaines                        </t>
  </si>
  <si>
    <t xml:space="preserve">Frio                          </t>
  </si>
  <si>
    <t xml:space="preserve">Freestone                     </t>
  </si>
  <si>
    <t xml:space="preserve">Franklin                      </t>
  </si>
  <si>
    <t xml:space="preserve">Fort Bend                     </t>
  </si>
  <si>
    <t xml:space="preserve">Foard                         </t>
  </si>
  <si>
    <t xml:space="preserve">Floyd                         </t>
  </si>
  <si>
    <t xml:space="preserve">Fisher                        </t>
  </si>
  <si>
    <t xml:space="preserve">Fayette                       </t>
  </si>
  <si>
    <t xml:space="preserve">Fannin                        </t>
  </si>
  <si>
    <t xml:space="preserve">Falls                         </t>
  </si>
  <si>
    <t xml:space="preserve">Erath                         </t>
  </si>
  <si>
    <t xml:space="preserve">El Paso                       </t>
  </si>
  <si>
    <t xml:space="preserve">Ellis                         </t>
  </si>
  <si>
    <t xml:space="preserve">Edwards                       </t>
  </si>
  <si>
    <t xml:space="preserve">Ector                         </t>
  </si>
  <si>
    <t xml:space="preserve">Eastland                      </t>
  </si>
  <si>
    <t xml:space="preserve">Duval                         </t>
  </si>
  <si>
    <t xml:space="preserve">Donley                        </t>
  </si>
  <si>
    <t xml:space="preserve">Dimmit                        </t>
  </si>
  <si>
    <t xml:space="preserve">Dickens                       </t>
  </si>
  <si>
    <t xml:space="preserve">DeWitt                        </t>
  </si>
  <si>
    <t xml:space="preserve">Denton                        </t>
  </si>
  <si>
    <t xml:space="preserve">Delta                         </t>
  </si>
  <si>
    <t xml:space="preserve">Deaf Smith                    </t>
  </si>
  <si>
    <t xml:space="preserve">Dawson                        </t>
  </si>
  <si>
    <t xml:space="preserve">Dallas                        </t>
  </si>
  <si>
    <t xml:space="preserve">Dallam                        </t>
  </si>
  <si>
    <t xml:space="preserve">Culberson                     </t>
  </si>
  <si>
    <t xml:space="preserve">Crosby                        </t>
  </si>
  <si>
    <t xml:space="preserve">Crockett                      </t>
  </si>
  <si>
    <t xml:space="preserve">Crane                         </t>
  </si>
  <si>
    <t xml:space="preserve">Cottle                        </t>
  </si>
  <si>
    <t xml:space="preserve">Coryell                       </t>
  </si>
  <si>
    <t xml:space="preserve">Cooke                         </t>
  </si>
  <si>
    <t xml:space="preserve">Concho                        </t>
  </si>
  <si>
    <t xml:space="preserve">Comanche                      </t>
  </si>
  <si>
    <t xml:space="preserve">Comal                         </t>
  </si>
  <si>
    <t xml:space="preserve">Colorado                      </t>
  </si>
  <si>
    <t xml:space="preserve">Collingsworth                 </t>
  </si>
  <si>
    <t xml:space="preserve">Collin                        </t>
  </si>
  <si>
    <t xml:space="preserve">Coleman                       </t>
  </si>
  <si>
    <t xml:space="preserve">Coke                          </t>
  </si>
  <si>
    <t xml:space="preserve">Cochran                       </t>
  </si>
  <si>
    <t xml:space="preserve">Clay                          </t>
  </si>
  <si>
    <t xml:space="preserve">Childress                     </t>
  </si>
  <si>
    <t xml:space="preserve">Cherokee                      </t>
  </si>
  <si>
    <t xml:space="preserve">Chambers                      </t>
  </si>
  <si>
    <t xml:space="preserve">Castro                        </t>
  </si>
  <si>
    <t xml:space="preserve">Cass                          </t>
  </si>
  <si>
    <t xml:space="preserve">Carson                        </t>
  </si>
  <si>
    <t xml:space="preserve">Camp                          </t>
  </si>
  <si>
    <t xml:space="preserve">Cameron                       </t>
  </si>
  <si>
    <t xml:space="preserve">Callahan                      </t>
  </si>
  <si>
    <t xml:space="preserve">Calhoun                       </t>
  </si>
  <si>
    <t xml:space="preserve">Caldwell                      </t>
  </si>
  <si>
    <t xml:space="preserve">Burnet                        </t>
  </si>
  <si>
    <t xml:space="preserve">Burleson                      </t>
  </si>
  <si>
    <t xml:space="preserve">Brown                         </t>
  </si>
  <si>
    <t xml:space="preserve">Brooks                        </t>
  </si>
  <si>
    <t xml:space="preserve">Briscoe                       </t>
  </si>
  <si>
    <t xml:space="preserve">Brewster                      </t>
  </si>
  <si>
    <t xml:space="preserve">Brazos                        </t>
  </si>
  <si>
    <t xml:space="preserve">Brazoria                      </t>
  </si>
  <si>
    <t xml:space="preserve">Bowie                         </t>
  </si>
  <si>
    <t xml:space="preserve">Bosque                        </t>
  </si>
  <si>
    <t xml:space="preserve">Borden                        </t>
  </si>
  <si>
    <t xml:space="preserve">Blanco                        </t>
  </si>
  <si>
    <t xml:space="preserve">Bexar                         </t>
  </si>
  <si>
    <t xml:space="preserve">Bell                          </t>
  </si>
  <si>
    <t xml:space="preserve">Bee                           </t>
  </si>
  <si>
    <t xml:space="preserve">Baylor                        </t>
  </si>
  <si>
    <t xml:space="preserve">Bastrop                       </t>
  </si>
  <si>
    <t xml:space="preserve">Bandera                       </t>
  </si>
  <si>
    <t xml:space="preserve">Bailey                        </t>
  </si>
  <si>
    <t xml:space="preserve">Austin                        </t>
  </si>
  <si>
    <t xml:space="preserve">Atascosa                      </t>
  </si>
  <si>
    <t xml:space="preserve">Armstrong                     </t>
  </si>
  <si>
    <t xml:space="preserve">Archer                        </t>
  </si>
  <si>
    <t xml:space="preserve">Aransas                       </t>
  </si>
  <si>
    <t xml:space="preserve">Angelina                      </t>
  </si>
  <si>
    <t xml:space="preserve">Andrews                       </t>
  </si>
  <si>
    <t xml:space="preserve">Anderson                      </t>
  </si>
  <si>
    <t>% Long-term UI/unemployed</t>
  </si>
  <si>
    <t>Claimants Receiving  Payment &gt; 26 weeks in 2nd Qtr 2012</t>
  </si>
  <si>
    <t xml:space="preserve">
Total Claimants Paid in 2nd Qtr 2012</t>
  </si>
  <si>
    <t>County Name</t>
  </si>
  <si>
    <t>County Code</t>
  </si>
  <si>
    <t>Source: Texas Workforce Commission, Received August 17, 2012</t>
  </si>
  <si>
    <t>Ranked 1st (North Dakota 2nd; Hawaii 3rd)</t>
  </si>
  <si>
    <t xml:space="preserve">    58.2% or 243,321 UI claimants were unemployed and receiving UI benefits for more than 26 weeks during the 2nd Quarter of 2012</t>
  </si>
  <si>
    <t>Texas Employment represents 8.1% share of the U.S. Non-Farm Employment</t>
  </si>
  <si>
    <t>154 million</t>
  </si>
  <si>
    <t>155.6 million</t>
  </si>
  <si>
    <t>12.2 million</t>
  </si>
  <si>
    <t>Source: Bureau of Labor Statistics, Local Area Unemployment Statistics, Retrieved from TWC LMCI TRACER November 20, 2012</t>
  </si>
  <si>
    <t>Sources: Economic Policy Institute and Center for Public Policy Priorities Analysis, Bureau of Labor Statistics; and Department of Labor, UI Quarterly Data Summary, 1st Quarter 2012.</t>
  </si>
  <si>
    <r>
      <t xml:space="preserve">Texas Labor Force Snapshot, November 2012  </t>
    </r>
    <r>
      <rPr>
        <b/>
        <sz val="12"/>
        <color theme="0"/>
        <rFont val="Calibri"/>
        <family val="2"/>
        <scheme val="minor"/>
      </rPr>
      <t xml:space="preserve">                                      </t>
    </r>
  </si>
  <si>
    <t>Ranked 12th lowest - (Lowest Rank North Dakota at 3.1%; Highest Rank Nevada at 10.8%)</t>
  </si>
  <si>
    <t>12.6 million, (12,634,394 )</t>
  </si>
  <si>
    <t>10.8 million (10,897,500)</t>
  </si>
  <si>
    <t>19.4 milion (19,408,775)</t>
  </si>
  <si>
    <t xml:space="preserve"> October 2012 vs. November 2012, TX &amp; US</t>
  </si>
  <si>
    <t>November 2011 vs. November 2012, TX &amp; US</t>
  </si>
  <si>
    <t>155.3 million</t>
  </si>
  <si>
    <t>12 million</t>
  </si>
  <si>
    <t>12.5 million</t>
  </si>
  <si>
    <t>13.3 million</t>
  </si>
  <si>
    <t>Source: Center for Public Policy Priorities and Economic Policy Institute Analysis, Bureau of Labor Statistics.  Local Area Unemployment Statistics retrieved from Tracer, January, 14,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</si>
</sst>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_);_(* \(#,##0\);_(* &quot;-&quot;?_);_(@_)"/>
    <numFmt numFmtId="168" formatCode="_(&quot;$&quot;* #,##0_);_(&quot;$&quot;* \(#,##0\);_(&quot;$&quot;* &quot;-&quot;??_);_(@_)"/>
    <numFmt numFmtId="169" formatCode="0.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10"/>
      <name val="MS Sans Serif"/>
      <family val="2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004C84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/>
      <diagonal/>
    </border>
    <border>
      <left style="medium">
        <color auto="1"/>
      </left>
      <right style="thin">
        <color rgb="FF004C84"/>
      </right>
      <top style="medium">
        <color auto="1"/>
      </top>
      <bottom style="medium">
        <color auto="1"/>
      </bottom>
      <diagonal/>
    </border>
    <border>
      <left style="thin">
        <color rgb="FF004C84"/>
      </left>
      <right style="thin">
        <color rgb="FF004C84"/>
      </right>
      <top style="medium">
        <color auto="1"/>
      </top>
      <bottom style="medium">
        <color auto="1"/>
      </bottom>
      <diagonal/>
    </border>
    <border>
      <left style="thin">
        <color rgb="FF004C8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4C84"/>
      </right>
      <top style="medium">
        <color auto="1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medium">
        <color auto="1"/>
      </top>
      <bottom style="thin">
        <color rgb="FF004C84"/>
      </bottom>
      <diagonal/>
    </border>
    <border>
      <left style="thin">
        <color rgb="FF004C84"/>
      </left>
      <right style="medium">
        <color auto="1"/>
      </right>
      <top style="medium">
        <color auto="1"/>
      </top>
      <bottom style="thin">
        <color rgb="FF004C84"/>
      </bottom>
      <diagonal/>
    </border>
    <border>
      <left style="medium">
        <color auto="1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medium">
        <color auto="1"/>
      </right>
      <top style="thin">
        <color rgb="FF004C84"/>
      </top>
      <bottom style="thin">
        <color rgb="FF004C84"/>
      </bottom>
      <diagonal/>
    </border>
    <border>
      <left style="medium">
        <color auto="1"/>
      </left>
      <right style="thin">
        <color rgb="FF004C84"/>
      </right>
      <top style="thin">
        <color rgb="FF004C84"/>
      </top>
      <bottom/>
      <diagonal/>
    </border>
    <border>
      <left style="thin">
        <color rgb="FF004C84"/>
      </left>
      <right style="medium">
        <color auto="1"/>
      </right>
      <top style="thin">
        <color rgb="FF004C84"/>
      </top>
      <bottom/>
      <diagonal/>
    </border>
    <border>
      <left style="medium">
        <color auto="1"/>
      </left>
      <right style="thin">
        <color rgb="FF004C84"/>
      </right>
      <top/>
      <bottom style="medium">
        <color auto="1"/>
      </bottom>
      <diagonal/>
    </border>
    <border>
      <left style="thin">
        <color rgb="FF004C84"/>
      </left>
      <right style="thin">
        <color rgb="FF004C84"/>
      </right>
      <top/>
      <bottom style="medium">
        <color auto="1"/>
      </bottom>
      <diagonal/>
    </border>
    <border>
      <left style="thin">
        <color rgb="FF004C84"/>
      </left>
      <right style="medium">
        <color auto="1"/>
      </right>
      <top/>
      <bottom style="medium">
        <color auto="1"/>
      </bottom>
      <diagonal/>
    </border>
    <border>
      <left style="thin">
        <color rgb="FF004C8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004C84"/>
      </left>
      <right/>
      <top style="medium">
        <color auto="1"/>
      </top>
      <bottom style="thin">
        <color rgb="FF004C84"/>
      </bottom>
      <diagonal/>
    </border>
    <border>
      <left style="thin">
        <color rgb="FF004C84"/>
      </left>
      <right/>
      <top style="thin">
        <color rgb="FF004C84"/>
      </top>
      <bottom style="thin">
        <color rgb="FF004C84"/>
      </bottom>
      <diagonal/>
    </border>
    <border>
      <left style="medium">
        <color auto="1"/>
      </left>
      <right style="thin">
        <color rgb="FF004C84"/>
      </right>
      <top style="thin">
        <color rgb="FF004C84"/>
      </top>
      <bottom style="medium">
        <color auto="1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auto="1"/>
      </right>
      <top style="medium">
        <color theme="3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 tint="-0.249977111117893"/>
      </top>
      <bottom style="thin">
        <color auto="1"/>
      </bottom>
      <diagonal/>
    </border>
    <border>
      <left style="thin">
        <color auto="1"/>
      </left>
      <right style="medium">
        <color theme="3" tint="-0.249977111117893"/>
      </right>
      <top style="medium">
        <color theme="3" tint="-0.249977111117893"/>
      </top>
      <bottom style="thin">
        <color auto="1"/>
      </bottom>
      <diagonal/>
    </border>
    <border>
      <left style="medium">
        <color theme="3" tint="-0.24997711111789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3" tint="-0.249977111117893"/>
      </right>
      <top style="thin">
        <color auto="1"/>
      </top>
      <bottom style="thin">
        <color auto="1"/>
      </bottom>
      <diagonal/>
    </border>
    <border>
      <left style="medium">
        <color theme="3" tint="-0.249977111117893"/>
      </left>
      <right style="thin">
        <color auto="1"/>
      </right>
      <top style="thin">
        <color auto="1"/>
      </top>
      <bottom style="medium">
        <color theme="3" tint="-0.249977111117893"/>
      </bottom>
      <diagonal/>
    </border>
    <border>
      <left style="thin">
        <color auto="1"/>
      </left>
      <right style="medium">
        <color theme="3" tint="-0.249977111117893"/>
      </right>
      <top style="thin">
        <color auto="1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</borders>
  <cellStyleXfs count="9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42" applyNumberFormat="0" applyFill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165" fontId="8" fillId="0" borderId="6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/>
    </xf>
    <xf numFmtId="0" fontId="9" fillId="2" borderId="15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8" xfId="0" applyFill="1" applyBorder="1" applyAlignment="1">
      <alignment vertical="top"/>
    </xf>
    <xf numFmtId="0" fontId="0" fillId="6" borderId="19" xfId="0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8" borderId="6" xfId="0" applyFill="1" applyBorder="1" applyAlignment="1">
      <alignment vertical="top"/>
    </xf>
    <xf numFmtId="0" fontId="0" fillId="0" borderId="4" xfId="0" applyBorder="1" applyAlignment="1">
      <alignment horizontal="center" vertical="top"/>
    </xf>
    <xf numFmtId="0" fontId="10" fillId="8" borderId="6" xfId="0" applyFont="1" applyFill="1" applyBorder="1" applyAlignment="1">
      <alignment horizontal="left" vertical="top" wrapText="1"/>
    </xf>
    <xf numFmtId="0" fontId="10" fillId="8" borderId="6" xfId="0" applyFont="1" applyFill="1" applyBorder="1" applyAlignment="1">
      <alignment horizontal="center" vertical="top"/>
    </xf>
    <xf numFmtId="166" fontId="10" fillId="8" borderId="6" xfId="64" applyNumberFormat="1" applyFont="1" applyFill="1" applyBorder="1" applyAlignment="1">
      <alignment horizontal="center" vertical="top"/>
    </xf>
    <xf numFmtId="1" fontId="10" fillId="8" borderId="6" xfId="66" applyNumberFormat="1" applyFont="1" applyFill="1" applyBorder="1" applyAlignment="1">
      <alignment horizontal="center" vertical="top" wrapText="1"/>
    </xf>
    <xf numFmtId="0" fontId="10" fillId="9" borderId="6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8" borderId="6" xfId="0" applyFill="1" applyBorder="1" applyAlignment="1">
      <alignment horizontal="left" vertical="top"/>
    </xf>
    <xf numFmtId="3" fontId="0" fillId="8" borderId="6" xfId="0" applyNumberFormat="1" applyFill="1" applyBorder="1" applyAlignment="1">
      <alignment horizontal="center" vertical="top"/>
    </xf>
    <xf numFmtId="167" fontId="0" fillId="8" borderId="6" xfId="0" applyNumberFormat="1" applyFill="1" applyBorder="1" applyAlignment="1">
      <alignment horizontal="center" vertical="top"/>
    </xf>
    <xf numFmtId="165" fontId="0" fillId="8" borderId="6" xfId="66" applyNumberFormat="1" applyFont="1" applyFill="1" applyBorder="1" applyAlignment="1">
      <alignment horizontal="center" vertical="top"/>
    </xf>
    <xf numFmtId="168" fontId="0" fillId="9" borderId="6" xfId="65" applyNumberFormat="1" applyFont="1" applyFill="1" applyBorder="1" applyAlignment="1">
      <alignment horizontal="center" vertical="top"/>
    </xf>
    <xf numFmtId="168" fontId="0" fillId="9" borderId="6" xfId="65" applyNumberFormat="1" applyFont="1" applyFill="1" applyBorder="1" applyAlignment="1">
      <alignment horizontal="center" vertical="top" wrapText="1"/>
    </xf>
    <xf numFmtId="165" fontId="0" fillId="9" borderId="6" xfId="66" applyNumberFormat="1" applyFont="1" applyFill="1" applyBorder="1" applyAlignment="1">
      <alignment horizontal="center" vertical="top"/>
    </xf>
    <xf numFmtId="168" fontId="0" fillId="10" borderId="6" xfId="65" applyNumberFormat="1" applyFont="1" applyFill="1" applyBorder="1" applyAlignment="1">
      <alignment horizontal="center" vertical="top"/>
    </xf>
    <xf numFmtId="165" fontId="0" fillId="10" borderId="6" xfId="66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8" borderId="6" xfId="0" applyFill="1" applyBorder="1" applyAlignment="1">
      <alignment horizontal="left" vertical="top" wrapText="1"/>
    </xf>
    <xf numFmtId="164" fontId="0" fillId="8" borderId="6" xfId="64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10" fillId="8" borderId="7" xfId="0" applyFont="1" applyFill="1" applyBorder="1" applyAlignment="1">
      <alignment horizontal="left" vertical="top" wrapText="1"/>
    </xf>
    <xf numFmtId="3" fontId="10" fillId="8" borderId="7" xfId="0" applyNumberFormat="1" applyFont="1" applyFill="1" applyBorder="1" applyAlignment="1">
      <alignment horizontal="center" vertical="top"/>
    </xf>
    <xf numFmtId="165" fontId="10" fillId="8" borderId="7" xfId="66" applyNumberFormat="1" applyFont="1" applyFill="1" applyBorder="1" applyAlignment="1">
      <alignment horizontal="center" vertical="top"/>
    </xf>
    <xf numFmtId="0" fontId="0" fillId="8" borderId="7" xfId="0" applyFill="1" applyBorder="1" applyAlignment="1">
      <alignment horizontal="center" vertical="top"/>
    </xf>
    <xf numFmtId="168" fontId="0" fillId="9" borderId="7" xfId="65" applyNumberFormat="1" applyFont="1" applyFill="1" applyBorder="1" applyAlignment="1">
      <alignment horizontal="center" vertical="top"/>
    </xf>
    <xf numFmtId="165" fontId="0" fillId="9" borderId="7" xfId="66" applyNumberFormat="1" applyFont="1" applyFill="1" applyBorder="1" applyAlignment="1">
      <alignment horizontal="center" vertical="top"/>
    </xf>
    <xf numFmtId="168" fontId="0" fillId="10" borderId="7" xfId="65" applyNumberFormat="1" applyFont="1" applyFill="1" applyBorder="1" applyAlignment="1">
      <alignment horizontal="center" vertical="top"/>
    </xf>
    <xf numFmtId="165" fontId="0" fillId="10" borderId="7" xfId="66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10" fillId="9" borderId="16" xfId="0" applyFont="1" applyFill="1" applyBorder="1" applyAlignment="1">
      <alignment horizontal="center" vertical="top"/>
    </xf>
    <xf numFmtId="164" fontId="0" fillId="8" borderId="6" xfId="64" applyNumberFormat="1" applyFont="1" applyFill="1" applyBorder="1" applyAlignment="1">
      <alignment horizontal="center" vertical="top"/>
    </xf>
    <xf numFmtId="1" fontId="0" fillId="8" borderId="6" xfId="66" applyNumberFormat="1" applyFont="1" applyFill="1" applyBorder="1" applyAlignment="1">
      <alignment horizontal="center" vertical="top"/>
    </xf>
    <xf numFmtId="165" fontId="0" fillId="9" borderId="16" xfId="66" applyNumberFormat="1" applyFont="1" applyFill="1" applyBorder="1" applyAlignment="1">
      <alignment horizontal="center" vertical="top"/>
    </xf>
    <xf numFmtId="168" fontId="0" fillId="10" borderId="6" xfId="65" applyNumberFormat="1" applyFont="1" applyFill="1" applyBorder="1" applyAlignment="1">
      <alignment horizontal="center" vertical="top" wrapText="1"/>
    </xf>
    <xf numFmtId="0" fontId="0" fillId="11" borderId="0" xfId="0" applyFill="1" applyAlignment="1">
      <alignment vertical="top"/>
    </xf>
    <xf numFmtId="0" fontId="10" fillId="0" borderId="6" xfId="0" applyFont="1" applyFill="1" applyBorder="1" applyAlignment="1">
      <alignment horizontal="center" vertical="top"/>
    </xf>
    <xf numFmtId="0" fontId="0" fillId="8" borderId="6" xfId="0" applyFill="1" applyBorder="1" applyAlignment="1">
      <alignment horizontal="center" vertical="top"/>
    </xf>
    <xf numFmtId="166" fontId="0" fillId="0" borderId="0" xfId="0" applyNumberFormat="1" applyAlignment="1">
      <alignment vertical="top"/>
    </xf>
    <xf numFmtId="168" fontId="0" fillId="0" borderId="0" xfId="0" applyNumberFormat="1" applyFill="1" applyAlignment="1">
      <alignment vertical="top"/>
    </xf>
    <xf numFmtId="0" fontId="0" fillId="10" borderId="0" xfId="0" applyFill="1" applyAlignment="1">
      <alignment vertical="top"/>
    </xf>
    <xf numFmtId="0" fontId="9" fillId="2" borderId="11" xfId="0" applyFont="1" applyFill="1" applyBorder="1" applyAlignment="1">
      <alignment horizontal="left" vertical="top" wrapText="1"/>
    </xf>
    <xf numFmtId="0" fontId="8" fillId="0" borderId="0" xfId="0" applyFont="1"/>
    <xf numFmtId="0" fontId="13" fillId="3" borderId="23" xfId="0" applyFont="1" applyFill="1" applyBorder="1" applyAlignment="1">
      <alignment horizontal="center" vertical="top" wrapText="1"/>
    </xf>
    <xf numFmtId="0" fontId="12" fillId="3" borderId="24" xfId="0" applyFont="1" applyFill="1" applyBorder="1" applyAlignment="1">
      <alignment horizontal="center" vertical="top" wrapText="1" readingOrder="1"/>
    </xf>
    <xf numFmtId="0" fontId="12" fillId="3" borderId="25" xfId="0" applyFont="1" applyFill="1" applyBorder="1" applyAlignment="1">
      <alignment horizontal="center" vertical="top" wrapText="1" readingOrder="1"/>
    </xf>
    <xf numFmtId="0" fontId="8" fillId="13" borderId="0" xfId="0" applyFont="1" applyFill="1"/>
    <xf numFmtId="0" fontId="14" fillId="13" borderId="26" xfId="0" applyFont="1" applyFill="1" applyBorder="1" applyAlignment="1">
      <alignment horizontal="center" vertical="top" wrapText="1" readingOrder="1"/>
    </xf>
    <xf numFmtId="0" fontId="14" fillId="13" borderId="27" xfId="0" applyFont="1" applyFill="1" applyBorder="1" applyAlignment="1">
      <alignment horizontal="center" vertical="top" wrapText="1" readingOrder="1"/>
    </xf>
    <xf numFmtId="3" fontId="14" fillId="13" borderId="27" xfId="0" applyNumberFormat="1" applyFont="1" applyFill="1" applyBorder="1" applyAlignment="1">
      <alignment horizontal="center" vertical="top" wrapText="1" readingOrder="1"/>
    </xf>
    <xf numFmtId="3" fontId="14" fillId="13" borderId="28" xfId="0" applyNumberFormat="1" applyFont="1" applyFill="1" applyBorder="1" applyAlignment="1">
      <alignment horizontal="center" vertical="top" wrapText="1" readingOrder="1"/>
    </xf>
    <xf numFmtId="0" fontId="14" fillId="13" borderId="29" xfId="0" applyFont="1" applyFill="1" applyBorder="1" applyAlignment="1">
      <alignment horizontal="center" vertical="top" wrapText="1" readingOrder="1"/>
    </xf>
    <xf numFmtId="0" fontId="14" fillId="13" borderId="21" xfId="0" applyFont="1" applyFill="1" applyBorder="1" applyAlignment="1">
      <alignment horizontal="center" vertical="top" wrapText="1" readingOrder="1"/>
    </xf>
    <xf numFmtId="0" fontId="14" fillId="13" borderId="30" xfId="0" applyFont="1" applyFill="1" applyBorder="1" applyAlignment="1">
      <alignment horizontal="center" vertical="top" wrapText="1" readingOrder="1"/>
    </xf>
    <xf numFmtId="0" fontId="8" fillId="0" borderId="0" xfId="0" applyFont="1" applyBorder="1"/>
    <xf numFmtId="0" fontId="15" fillId="3" borderId="23" xfId="0" applyFont="1" applyFill="1" applyBorder="1" applyAlignment="1">
      <alignment horizontal="center" vertical="top" wrapText="1"/>
    </xf>
    <xf numFmtId="0" fontId="15" fillId="3" borderId="24" xfId="0" applyFont="1" applyFill="1" applyBorder="1" applyAlignment="1">
      <alignment horizontal="center" vertical="top" wrapText="1" readingOrder="1"/>
    </xf>
    <xf numFmtId="168" fontId="14" fillId="13" borderId="27" xfId="0" applyNumberFormat="1" applyFont="1" applyFill="1" applyBorder="1" applyAlignment="1">
      <alignment horizontal="center" vertical="top" wrapText="1" readingOrder="1"/>
    </xf>
    <xf numFmtId="168" fontId="14" fillId="13" borderId="38" xfId="0" applyNumberFormat="1" applyFont="1" applyFill="1" applyBorder="1" applyAlignment="1">
      <alignment horizontal="center" vertical="top" wrapText="1" readingOrder="1"/>
    </xf>
    <xf numFmtId="168" fontId="14" fillId="13" borderId="21" xfId="0" applyNumberFormat="1" applyFont="1" applyFill="1" applyBorder="1" applyAlignment="1">
      <alignment horizontal="center" vertical="top" wrapText="1" readingOrder="1"/>
    </xf>
    <xf numFmtId="168" fontId="14" fillId="13" borderId="39" xfId="0" applyNumberFormat="1" applyFont="1" applyFill="1" applyBorder="1" applyAlignment="1">
      <alignment horizontal="center" vertical="top" wrapText="1" readingOrder="1"/>
    </xf>
    <xf numFmtId="168" fontId="14" fillId="13" borderId="21" xfId="0" applyNumberFormat="1" applyFont="1" applyFill="1" applyBorder="1" applyAlignment="1">
      <alignment vertical="top" wrapText="1" readingOrder="1"/>
    </xf>
    <xf numFmtId="168" fontId="14" fillId="13" borderId="39" xfId="0" applyNumberFormat="1" applyFont="1" applyFill="1" applyBorder="1" applyAlignment="1">
      <alignment vertical="top" wrapText="1" readingOrder="1"/>
    </xf>
    <xf numFmtId="0" fontId="14" fillId="0" borderId="0" xfId="0" applyFont="1"/>
    <xf numFmtId="168" fontId="8" fillId="0" borderId="0" xfId="65" applyNumberFormat="1" applyFont="1"/>
    <xf numFmtId="168" fontId="8" fillId="0" borderId="0" xfId="0" applyNumberFormat="1" applyFont="1"/>
    <xf numFmtId="0" fontId="8" fillId="0" borderId="37" xfId="0" applyFont="1" applyBorder="1"/>
    <xf numFmtId="0" fontId="8" fillId="0" borderId="5" xfId="0" applyFont="1" applyBorder="1"/>
    <xf numFmtId="3" fontId="0" fillId="0" borderId="0" xfId="0" applyNumberFormat="1" applyAlignment="1">
      <alignment horizontal="center"/>
    </xf>
    <xf numFmtId="0" fontId="19" fillId="4" borderId="11" xfId="0" applyFont="1" applyFill="1" applyBorder="1" applyAlignment="1">
      <alignment horizontal="center" vertical="top" wrapText="1"/>
    </xf>
    <xf numFmtId="0" fontId="4" fillId="0" borderId="0" xfId="1" quotePrefix="1" applyFont="1"/>
    <xf numFmtId="0" fontId="4" fillId="0" borderId="0" xfId="1"/>
    <xf numFmtId="0" fontId="4" fillId="0" borderId="0" xfId="1" applyFont="1"/>
    <xf numFmtId="0" fontId="5" fillId="0" borderId="0" xfId="1" applyFont="1"/>
    <xf numFmtId="0" fontId="5" fillId="0" borderId="0" xfId="1" quotePrefix="1" applyFont="1"/>
    <xf numFmtId="17" fontId="5" fillId="0" borderId="0" xfId="1" applyNumberFormat="1" applyFont="1"/>
    <xf numFmtId="17" fontId="4" fillId="0" borderId="0" xfId="1" applyNumberFormat="1"/>
    <xf numFmtId="0" fontId="0" fillId="0" borderId="0" xfId="0" applyAlignment="1">
      <alignment horizontal="left" vertical="top" wrapText="1"/>
    </xf>
    <xf numFmtId="0" fontId="10" fillId="10" borderId="6" xfId="0" applyFont="1" applyFill="1" applyBorder="1" applyAlignment="1">
      <alignment horizontal="center" vertical="top"/>
    </xf>
    <xf numFmtId="6" fontId="0" fillId="10" borderId="6" xfId="65" applyNumberFormat="1" applyFont="1" applyFill="1" applyBorder="1" applyAlignment="1">
      <alignment horizontal="center" vertical="top"/>
    </xf>
    <xf numFmtId="6" fontId="0" fillId="9" borderId="6" xfId="65" applyNumberFormat="1" applyFont="1" applyFill="1" applyBorder="1" applyAlignment="1">
      <alignment horizontal="center" vertical="top"/>
    </xf>
    <xf numFmtId="169" fontId="0" fillId="0" borderId="0" xfId="0" applyNumberFormat="1"/>
    <xf numFmtId="17" fontId="0" fillId="0" borderId="0" xfId="0" applyNumberFormat="1"/>
    <xf numFmtId="164" fontId="8" fillId="0" borderId="0" xfId="64" applyNumberFormat="1" applyFont="1"/>
    <xf numFmtId="164" fontId="8" fillId="0" borderId="0" xfId="64" applyNumberFormat="1" applyFont="1" applyBorder="1"/>
    <xf numFmtId="164" fontId="8" fillId="0" borderId="0" xfId="0" applyNumberFormat="1" applyFont="1"/>
    <xf numFmtId="3" fontId="0" fillId="8" borderId="6" xfId="64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165" fontId="8" fillId="0" borderId="6" xfId="0" applyNumberFormat="1" applyFont="1" applyFill="1" applyBorder="1" applyAlignment="1">
      <alignment horizontal="center" vertical="top" wrapText="1"/>
    </xf>
    <xf numFmtId="3" fontId="23" fillId="0" borderId="0" xfId="4" applyNumberFormat="1" applyFont="1" applyFill="1" applyAlignment="1">
      <alignment horizontal="center"/>
    </xf>
    <xf numFmtId="165" fontId="8" fillId="0" borderId="7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10" fillId="10" borderId="6" xfId="0" applyFont="1" applyFill="1" applyBorder="1" applyAlignment="1">
      <alignment horizontal="center" vertical="top"/>
    </xf>
    <xf numFmtId="0" fontId="2" fillId="15" borderId="6" xfId="92" applyBorder="1" applyAlignment="1">
      <alignment horizontal="right"/>
    </xf>
    <xf numFmtId="3" fontId="2" fillId="15" borderId="6" xfId="92" applyNumberFormat="1" applyBorder="1" applyAlignment="1">
      <alignment horizontal="right"/>
    </xf>
    <xf numFmtId="165" fontId="2" fillId="15" borderId="43" xfId="92" applyNumberFormat="1" applyBorder="1" applyAlignment="1">
      <alignment horizontal="right"/>
    </xf>
    <xf numFmtId="0" fontId="24" fillId="14" borderId="46" xfId="91" applyFont="1" applyBorder="1"/>
    <xf numFmtId="17" fontId="24" fillId="14" borderId="48" xfId="91" applyNumberFormat="1" applyFont="1" applyBorder="1"/>
    <xf numFmtId="0" fontId="2" fillId="15" borderId="49" xfId="92" applyBorder="1"/>
    <xf numFmtId="3" fontId="2" fillId="15" borderId="50" xfId="92" applyNumberFormat="1" applyBorder="1" applyAlignment="1">
      <alignment horizontal="right"/>
    </xf>
    <xf numFmtId="0" fontId="2" fillId="15" borderId="51" xfId="92" applyBorder="1"/>
    <xf numFmtId="165" fontId="2" fillId="15" borderId="52" xfId="92" applyNumberFormat="1" applyBorder="1" applyAlignment="1">
      <alignment horizontal="right"/>
    </xf>
    <xf numFmtId="0" fontId="0" fillId="0" borderId="53" xfId="0" applyBorder="1"/>
    <xf numFmtId="0" fontId="0" fillId="0" borderId="55" xfId="0" applyBorder="1"/>
    <xf numFmtId="0" fontId="0" fillId="0" borderId="57" xfId="0" applyBorder="1"/>
    <xf numFmtId="165" fontId="0" fillId="0" borderId="58" xfId="66" applyNumberFormat="1" applyFont="1" applyBorder="1"/>
    <xf numFmtId="165" fontId="0" fillId="0" borderId="59" xfId="66" applyNumberFormat="1" applyFont="1" applyBorder="1"/>
    <xf numFmtId="3" fontId="0" fillId="0" borderId="54" xfId="0" applyNumberFormat="1" applyBorder="1"/>
    <xf numFmtId="3" fontId="0" fillId="0" borderId="56" xfId="0" applyNumberFormat="1" applyBorder="1"/>
    <xf numFmtId="0" fontId="0" fillId="0" borderId="45" xfId="0" applyBorder="1" applyAlignment="1">
      <alignment horizontal="right"/>
    </xf>
    <xf numFmtId="0" fontId="0" fillId="0" borderId="44" xfId="0" applyBorder="1" applyAlignment="1">
      <alignment horizontal="right"/>
    </xf>
    <xf numFmtId="17" fontId="24" fillId="14" borderId="47" xfId="91" applyNumberFormat="1" applyFont="1" applyBorder="1" applyAlignment="1">
      <alignment horizontal="left"/>
    </xf>
    <xf numFmtId="0" fontId="0" fillId="15" borderId="6" xfId="92" applyFont="1" applyBorder="1" applyAlignment="1">
      <alignment horizontal="right"/>
    </xf>
    <xf numFmtId="3" fontId="0" fillId="0" borderId="54" xfId="0" applyNumberFormat="1" applyBorder="1" applyAlignment="1">
      <alignment horizontal="right"/>
    </xf>
    <xf numFmtId="2" fontId="0" fillId="0" borderId="44" xfId="0" applyNumberFormat="1" applyBorder="1" applyAlignment="1">
      <alignment horizontal="right"/>
    </xf>
    <xf numFmtId="3" fontId="27" fillId="0" borderId="0" xfId="0" applyNumberFormat="1" applyFont="1"/>
    <xf numFmtId="3" fontId="8" fillId="0" borderId="0" xfId="0" applyNumberFormat="1" applyFont="1"/>
    <xf numFmtId="165" fontId="0" fillId="0" borderId="0" xfId="66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3" fontId="0" fillId="15" borderId="50" xfId="92" applyNumberFormat="1" applyFont="1" applyBorder="1" applyAlignment="1">
      <alignment horizontal="right"/>
    </xf>
    <xf numFmtId="0" fontId="0" fillId="0" borderId="55" xfId="0" applyFill="1" applyBorder="1"/>
    <xf numFmtId="0" fontId="2" fillId="16" borderId="49" xfId="92" applyFill="1" applyBorder="1"/>
    <xf numFmtId="0" fontId="8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3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12" borderId="12" xfId="0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3" fontId="9" fillId="2" borderId="9" xfId="0" applyNumberFormat="1" applyFont="1" applyFill="1" applyBorder="1" applyAlignment="1">
      <alignment horizontal="center" vertical="top"/>
    </xf>
    <xf numFmtId="3" fontId="9" fillId="2" borderId="10" xfId="0" applyNumberFormat="1" applyFont="1" applyFill="1" applyBorder="1" applyAlignment="1">
      <alignment horizontal="center" vertical="top"/>
    </xf>
    <xf numFmtId="0" fontId="3" fillId="12" borderId="13" xfId="0" applyFont="1" applyFill="1" applyBorder="1" applyAlignment="1">
      <alignment horizontal="center" vertical="top"/>
    </xf>
    <xf numFmtId="0" fontId="3" fillId="12" borderId="5" xfId="0" applyFont="1" applyFill="1" applyBorder="1" applyAlignment="1">
      <alignment horizontal="center" vertical="top"/>
    </xf>
    <xf numFmtId="0" fontId="3" fillId="12" borderId="14" xfId="0" applyFont="1" applyFill="1" applyBorder="1" applyAlignment="1">
      <alignment horizontal="center" vertical="top"/>
    </xf>
    <xf numFmtId="3" fontId="9" fillId="2" borderId="16" xfId="0" applyNumberFormat="1" applyFont="1" applyFill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165" fontId="9" fillId="12" borderId="16" xfId="0" applyNumberFormat="1" applyFont="1" applyFill="1" applyBorder="1" applyAlignment="1">
      <alignment horizontal="center" vertical="top" wrapText="1"/>
    </xf>
    <xf numFmtId="165" fontId="9" fillId="12" borderId="20" xfId="0" applyNumberFormat="1" applyFont="1" applyFill="1" applyBorder="1" applyAlignment="1">
      <alignment horizontal="center" vertical="top" wrapText="1"/>
    </xf>
    <xf numFmtId="165" fontId="9" fillId="12" borderId="17" xfId="0" applyNumberFormat="1" applyFont="1" applyFill="1" applyBorder="1" applyAlignment="1">
      <alignment horizontal="center" vertical="top" wrapText="1"/>
    </xf>
    <xf numFmtId="0" fontId="21" fillId="0" borderId="0" xfId="90" applyBorder="1" applyAlignment="1">
      <alignment horizontal="center"/>
    </xf>
    <xf numFmtId="0" fontId="25" fillId="0" borderId="19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1" fillId="0" borderId="42" xfId="90" applyAlignment="1">
      <alignment horizontal="center"/>
    </xf>
    <xf numFmtId="0" fontId="26" fillId="0" borderId="0" xfId="93" applyAlignment="1">
      <alignment horizontal="center" vertical="center"/>
    </xf>
    <xf numFmtId="0" fontId="10" fillId="0" borderId="6" xfId="0" applyFont="1" applyBorder="1" applyAlignment="1">
      <alignment horizontal="center" vertical="top"/>
    </xf>
    <xf numFmtId="0" fontId="10" fillId="8" borderId="3" xfId="0" applyFont="1" applyFill="1" applyBorder="1" applyAlignment="1">
      <alignment horizontal="center" vertical="top"/>
    </xf>
    <xf numFmtId="0" fontId="10" fillId="8" borderId="2" xfId="0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vertical="top"/>
    </xf>
    <xf numFmtId="6" fontId="10" fillId="9" borderId="3" xfId="0" applyNumberFormat="1" applyFont="1" applyFill="1" applyBorder="1" applyAlignment="1">
      <alignment horizontal="center" vertical="top"/>
    </xf>
    <xf numFmtId="6" fontId="10" fillId="9" borderId="2" xfId="0" applyNumberFormat="1" applyFont="1" applyFill="1" applyBorder="1" applyAlignment="1">
      <alignment horizontal="center" vertical="top"/>
    </xf>
    <xf numFmtId="6" fontId="10" fillId="9" borderId="1" xfId="0" applyNumberFormat="1" applyFont="1" applyFill="1" applyBorder="1" applyAlignment="1">
      <alignment horizontal="center" vertical="top"/>
    </xf>
    <xf numFmtId="0" fontId="10" fillId="10" borderId="11" xfId="0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/>
    </xf>
    <xf numFmtId="0" fontId="9" fillId="5" borderId="2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3" fontId="10" fillId="6" borderId="20" xfId="0" applyNumberFormat="1" applyFont="1" applyFill="1" applyBorder="1" applyAlignment="1">
      <alignment horizontal="center" vertical="top"/>
    </xf>
    <xf numFmtId="6" fontId="10" fillId="7" borderId="20" xfId="0" applyNumberFormat="1" applyFont="1" applyFill="1" applyBorder="1" applyAlignment="1">
      <alignment horizontal="center" vertical="top"/>
    </xf>
    <xf numFmtId="6" fontId="10" fillId="7" borderId="17" xfId="0" applyNumberFormat="1" applyFont="1" applyFill="1" applyBorder="1" applyAlignment="1">
      <alignment horizontal="center" vertical="top"/>
    </xf>
    <xf numFmtId="3" fontId="10" fillId="8" borderId="16" xfId="0" applyNumberFormat="1" applyFont="1" applyFill="1" applyBorder="1" applyAlignment="1">
      <alignment horizontal="center" vertical="top"/>
    </xf>
    <xf numFmtId="3" fontId="10" fillId="8" borderId="20" xfId="0" applyNumberFormat="1" applyFont="1" applyFill="1" applyBorder="1" applyAlignment="1">
      <alignment horizontal="center" vertical="top"/>
    </xf>
    <xf numFmtId="3" fontId="10" fillId="8" borderId="17" xfId="0" applyNumberFormat="1" applyFont="1" applyFill="1" applyBorder="1" applyAlignment="1">
      <alignment horizontal="center" vertical="top"/>
    </xf>
    <xf numFmtId="6" fontId="10" fillId="9" borderId="16" xfId="0" applyNumberFormat="1" applyFont="1" applyFill="1" applyBorder="1" applyAlignment="1">
      <alignment horizontal="center" vertical="top"/>
    </xf>
    <xf numFmtId="6" fontId="10" fillId="9" borderId="20" xfId="0" applyNumberFormat="1" applyFont="1" applyFill="1" applyBorder="1" applyAlignment="1">
      <alignment horizontal="center" vertical="top"/>
    </xf>
    <xf numFmtId="6" fontId="10" fillId="9" borderId="17" xfId="0" applyNumberFormat="1" applyFont="1" applyFill="1" applyBorder="1" applyAlignment="1">
      <alignment horizontal="center" vertical="top"/>
    </xf>
    <xf numFmtId="0" fontId="10" fillId="10" borderId="6" xfId="0" applyFont="1" applyFill="1" applyBorder="1" applyAlignment="1">
      <alignment horizontal="center" vertical="top"/>
    </xf>
    <xf numFmtId="168" fontId="14" fillId="13" borderId="6" xfId="0" applyNumberFormat="1" applyFont="1" applyFill="1" applyBorder="1" applyAlignment="1">
      <alignment horizontal="center" vertical="top" wrapText="1" readingOrder="1"/>
    </xf>
    <xf numFmtId="0" fontId="14" fillId="13" borderId="40" xfId="0" applyFont="1" applyFill="1" applyBorder="1" applyAlignment="1">
      <alignment horizontal="center" vertical="top" wrapText="1" readingOrder="1"/>
    </xf>
    <xf numFmtId="0" fontId="14" fillId="13" borderId="41" xfId="0" applyFont="1" applyFill="1" applyBorder="1" applyAlignment="1">
      <alignment horizontal="center" vertical="top" wrapText="1" readingOrder="1"/>
    </xf>
    <xf numFmtId="0" fontId="14" fillId="13" borderId="34" xfId="0" applyFont="1" applyFill="1" applyBorder="1" applyAlignment="1">
      <alignment horizontal="center" vertical="top" wrapText="1" readingOrder="1"/>
    </xf>
    <xf numFmtId="0" fontId="14" fillId="13" borderId="35" xfId="0" applyFont="1" applyFill="1" applyBorder="1" applyAlignment="1">
      <alignment horizontal="center" vertical="top" wrapText="1" readingOrder="1"/>
    </xf>
    <xf numFmtId="0" fontId="12" fillId="12" borderId="23" xfId="0" applyFont="1" applyFill="1" applyBorder="1" applyAlignment="1">
      <alignment horizontal="center" vertical="top" wrapText="1" readingOrder="1"/>
    </xf>
    <xf numFmtId="0" fontId="12" fillId="12" borderId="24" xfId="0" applyFont="1" applyFill="1" applyBorder="1" applyAlignment="1">
      <alignment horizontal="center" vertical="top" wrapText="1" readingOrder="1"/>
    </xf>
    <xf numFmtId="0" fontId="12" fillId="12" borderId="25" xfId="0" applyFont="1" applyFill="1" applyBorder="1" applyAlignment="1">
      <alignment horizontal="center" vertical="top" wrapText="1" readingOrder="1"/>
    </xf>
    <xf numFmtId="0" fontId="14" fillId="13" borderId="31" xfId="0" applyFont="1" applyFill="1" applyBorder="1" applyAlignment="1">
      <alignment horizontal="center" vertical="top" wrapText="1" readingOrder="1"/>
    </xf>
    <xf numFmtId="0" fontId="14" fillId="13" borderId="22" xfId="0" applyFont="1" applyFill="1" applyBorder="1" applyAlignment="1">
      <alignment horizontal="center" vertical="top" wrapText="1" readingOrder="1"/>
    </xf>
    <xf numFmtId="0" fontId="14" fillId="13" borderId="32" xfId="0" applyFont="1" applyFill="1" applyBorder="1" applyAlignment="1">
      <alignment horizontal="center" vertical="top" wrapText="1" readingOrder="1"/>
    </xf>
    <xf numFmtId="0" fontId="14" fillId="13" borderId="33" xfId="0" applyFont="1" applyFill="1" applyBorder="1" applyAlignment="1">
      <alignment horizontal="center" vertical="top" wrapText="1" readingOrder="1"/>
    </xf>
    <xf numFmtId="0" fontId="15" fillId="12" borderId="23" xfId="0" applyFont="1" applyFill="1" applyBorder="1" applyAlignment="1">
      <alignment horizontal="center" vertical="top" wrapText="1" readingOrder="1"/>
    </xf>
    <xf numFmtId="0" fontId="15" fillId="12" borderId="24" xfId="0" applyFont="1" applyFill="1" applyBorder="1" applyAlignment="1">
      <alignment horizontal="center" vertical="top" wrapText="1" readingOrder="1"/>
    </xf>
    <xf numFmtId="0" fontId="15" fillId="12" borderId="25" xfId="0" applyFont="1" applyFill="1" applyBorder="1" applyAlignment="1">
      <alignment horizontal="center" vertical="top" wrapText="1" readingOrder="1"/>
    </xf>
    <xf numFmtId="0" fontId="15" fillId="3" borderId="36" xfId="0" applyFont="1" applyFill="1" applyBorder="1" applyAlignment="1">
      <alignment horizontal="center" vertical="top" wrapText="1" readingOrder="1"/>
    </xf>
    <xf numFmtId="0" fontId="15" fillId="3" borderId="37" xfId="0" applyFont="1" applyFill="1" applyBorder="1" applyAlignment="1">
      <alignment horizontal="center" vertical="top" wrapText="1" readingOrder="1"/>
    </xf>
  </cellXfs>
  <cellStyles count="96">
    <cellStyle name="20% - Accent1" xfId="92" builtinId="30"/>
    <cellStyle name="Accent1" xfId="91" builtinId="29"/>
    <cellStyle name="Comma" xfId="64" builtinId="3"/>
    <cellStyle name="Comma 2" xfId="2"/>
    <cellStyle name="Comma 3" xfId="68"/>
    <cellStyle name="Comma 4" xfId="76"/>
    <cellStyle name="Comma 5" xfId="79"/>
    <cellStyle name="Comma 6" xfId="80"/>
    <cellStyle name="Comma 6 2" xfId="81"/>
    <cellStyle name="Comma 7" xfId="82"/>
    <cellStyle name="Comma 8" xfId="83"/>
    <cellStyle name="Comma 9" xfId="88"/>
    <cellStyle name="Currency" xfId="65" builtinId="4"/>
    <cellStyle name="Followed Hyperlink" xfId="95" builtinId="9" hidden="1"/>
    <cellStyle name="Heading 1" xfId="90" builtinId="16"/>
    <cellStyle name="Hyperlink" xfId="94" builtinId="8" hidden="1"/>
    <cellStyle name="Hyperlink 2" xfId="73"/>
    <cellStyle name="Hyperlink 3" xfId="74"/>
    <cellStyle name="Hyperlink 4" xfId="78"/>
    <cellStyle name="Hyperlink 5" xfId="84"/>
    <cellStyle name="Normal" xfId="0" builtinId="0"/>
    <cellStyle name="Normal 11 2" xfId="4"/>
    <cellStyle name="Normal 11 3" xfId="5"/>
    <cellStyle name="Normal 11 4" xfId="6"/>
    <cellStyle name="Normal 11 5" xfId="7"/>
    <cellStyle name="Normal 11 6" xfId="8"/>
    <cellStyle name="Normal 11 7" xfId="9"/>
    <cellStyle name="Normal 11 8" xfId="10"/>
    <cellStyle name="Normal 12 2" xfId="11"/>
    <cellStyle name="Normal 12 3" xfId="12"/>
    <cellStyle name="Normal 12 4" xfId="13"/>
    <cellStyle name="Normal 12 5" xfId="14"/>
    <cellStyle name="Normal 12 6" xfId="15"/>
    <cellStyle name="Normal 12 7" xfId="16"/>
    <cellStyle name="Normal 12 8" xfId="17"/>
    <cellStyle name="Normal 13 2" xfId="18"/>
    <cellStyle name="Normal 13 3" xfId="19"/>
    <cellStyle name="Normal 13 4" xfId="20"/>
    <cellStyle name="Normal 13 5" xfId="21"/>
    <cellStyle name="Normal 13 6" xfId="22"/>
    <cellStyle name="Normal 13 7" xfId="23"/>
    <cellStyle name="Normal 13 8" xfId="24"/>
    <cellStyle name="Normal 2" xfId="1"/>
    <cellStyle name="Normal 2 10" xfId="25"/>
    <cellStyle name="Normal 2 11" xfId="26"/>
    <cellStyle name="Normal 2 12" xfId="27"/>
    <cellStyle name="Normal 2 13" xfId="28"/>
    <cellStyle name="Normal 2 14" xfId="29"/>
    <cellStyle name="Normal 2 15" xfId="30"/>
    <cellStyle name="Normal 2 16" xfId="31"/>
    <cellStyle name="Normal 2 17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 2" xfId="70"/>
    <cellStyle name="Normal 22 2" xfId="71"/>
    <cellStyle name="Normal 3" xfId="67"/>
    <cellStyle name="Normal 3 10" xfId="41"/>
    <cellStyle name="Normal 3 11" xfId="42"/>
    <cellStyle name="Normal 3 12" xfId="43"/>
    <cellStyle name="Normal 3 13" xfId="44"/>
    <cellStyle name="Normal 3 14" xfId="45"/>
    <cellStyle name="Normal 3 2" xfId="46"/>
    <cellStyle name="Normal 3 3" xfId="47"/>
    <cellStyle name="Normal 3 4" xfId="48"/>
    <cellStyle name="Normal 3 5" xfId="49"/>
    <cellStyle name="Normal 3 6" xfId="50"/>
    <cellStyle name="Normal 3 7" xfId="51"/>
    <cellStyle name="Normal 3 8" xfId="52"/>
    <cellStyle name="Normal 3 9" xfId="53"/>
    <cellStyle name="Normal 4" xfId="75"/>
    <cellStyle name="Normal 4 2" xfId="54"/>
    <cellStyle name="Normal 4 3" xfId="55"/>
    <cellStyle name="Normal 4 4" xfId="56"/>
    <cellStyle name="Normal 4 5" xfId="57"/>
    <cellStyle name="Normal 5" xfId="87"/>
    <cellStyle name="Percent" xfId="66" builtinId="5"/>
    <cellStyle name="Percent 10 2" xfId="58"/>
    <cellStyle name="Percent 10 3" xfId="59"/>
    <cellStyle name="Percent 10 4" xfId="60"/>
    <cellStyle name="Percent 10 5" xfId="61"/>
    <cellStyle name="Percent 10 6" xfId="62"/>
    <cellStyle name="Percent 10 7" xfId="63"/>
    <cellStyle name="Percent 18" xfId="85"/>
    <cellStyle name="Percent 18 2" xfId="86"/>
    <cellStyle name="Percent 2" xfId="3"/>
    <cellStyle name="Percent 2 2" xfId="72"/>
    <cellStyle name="Percent 3" xfId="69"/>
    <cellStyle name="Percent 4" xfId="77"/>
    <cellStyle name="Percent 5" xfId="89"/>
    <cellStyle name="Title" xfId="93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Unemployment Rate, Texas</a:t>
            </a:r>
            <a:r>
              <a:rPr lang="en-US" baseline="0"/>
              <a:t> and the United States,</a:t>
            </a:r>
            <a:r>
              <a:rPr lang="en-US"/>
              <a:t> 2007-2012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3031193681435006E-2"/>
          <c:y val="0.16661807155925701"/>
          <c:w val="0.95339937346541415"/>
          <c:h val="0.74960848650910117"/>
        </c:manualLayout>
      </c:layout>
      <c:lineChart>
        <c:grouping val="standard"/>
        <c:varyColors val="0"/>
        <c:ser>
          <c:idx val="0"/>
          <c:order val="0"/>
          <c:tx>
            <c:strRef>
              <c:f>'Unemployment Rate TX &amp; US'!$B$1</c:f>
              <c:strCache>
                <c:ptCount val="1"/>
                <c:pt idx="0">
                  <c:v>U.S.</c:v>
                </c:pt>
              </c:strCache>
            </c:strRef>
          </c:tx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4.7%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0"/>
              <c:layout/>
              <c:tx>
                <c:rich>
                  <a:bodyPr/>
                  <a:lstStyle/>
                  <a:p>
                    <a:r>
                      <a:rPr lang="en-US" sz="1200" b="1"/>
                      <a:t>7.8%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2"/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8.3%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'Unemployment Rate TX &amp; US'!$A$12:$A$72</c:f>
              <c:numCache>
                <c:formatCode>mmm\-yy</c:formatCode>
                <c:ptCount val="61"/>
                <c:pt idx="0">
                  <c:v>39387</c:v>
                </c:pt>
                <c:pt idx="1">
                  <c:v>39417</c:v>
                </c:pt>
                <c:pt idx="2">
                  <c:v>39448</c:v>
                </c:pt>
                <c:pt idx="3">
                  <c:v>39479</c:v>
                </c:pt>
                <c:pt idx="4">
                  <c:v>39508</c:v>
                </c:pt>
                <c:pt idx="5">
                  <c:v>39539</c:v>
                </c:pt>
                <c:pt idx="6">
                  <c:v>39569</c:v>
                </c:pt>
                <c:pt idx="7">
                  <c:v>39600</c:v>
                </c:pt>
                <c:pt idx="8">
                  <c:v>39630</c:v>
                </c:pt>
                <c:pt idx="9">
                  <c:v>39661</c:v>
                </c:pt>
                <c:pt idx="10">
                  <c:v>39692</c:v>
                </c:pt>
                <c:pt idx="11">
                  <c:v>39722</c:v>
                </c:pt>
                <c:pt idx="12">
                  <c:v>39753</c:v>
                </c:pt>
                <c:pt idx="13">
                  <c:v>39783</c:v>
                </c:pt>
                <c:pt idx="14">
                  <c:v>39814</c:v>
                </c:pt>
                <c:pt idx="15">
                  <c:v>39845</c:v>
                </c:pt>
                <c:pt idx="16">
                  <c:v>39873</c:v>
                </c:pt>
                <c:pt idx="17">
                  <c:v>39904</c:v>
                </c:pt>
                <c:pt idx="18">
                  <c:v>39934</c:v>
                </c:pt>
                <c:pt idx="19">
                  <c:v>39965</c:v>
                </c:pt>
                <c:pt idx="20">
                  <c:v>39995</c:v>
                </c:pt>
                <c:pt idx="21">
                  <c:v>40026</c:v>
                </c:pt>
                <c:pt idx="22">
                  <c:v>40057</c:v>
                </c:pt>
                <c:pt idx="23">
                  <c:v>40087</c:v>
                </c:pt>
                <c:pt idx="24">
                  <c:v>40118</c:v>
                </c:pt>
                <c:pt idx="25">
                  <c:v>40148</c:v>
                </c:pt>
                <c:pt idx="26">
                  <c:v>40179</c:v>
                </c:pt>
                <c:pt idx="27">
                  <c:v>40210</c:v>
                </c:pt>
                <c:pt idx="28">
                  <c:v>40238</c:v>
                </c:pt>
                <c:pt idx="29">
                  <c:v>40269</c:v>
                </c:pt>
                <c:pt idx="30">
                  <c:v>40299</c:v>
                </c:pt>
                <c:pt idx="31">
                  <c:v>40330</c:v>
                </c:pt>
                <c:pt idx="32">
                  <c:v>40360</c:v>
                </c:pt>
                <c:pt idx="33">
                  <c:v>40391</c:v>
                </c:pt>
                <c:pt idx="34">
                  <c:v>40422</c:v>
                </c:pt>
                <c:pt idx="35">
                  <c:v>40452</c:v>
                </c:pt>
                <c:pt idx="36">
                  <c:v>40483</c:v>
                </c:pt>
                <c:pt idx="37">
                  <c:v>40513</c:v>
                </c:pt>
                <c:pt idx="38">
                  <c:v>40544</c:v>
                </c:pt>
                <c:pt idx="39">
                  <c:v>40575</c:v>
                </c:pt>
                <c:pt idx="40">
                  <c:v>40603</c:v>
                </c:pt>
                <c:pt idx="41">
                  <c:v>40634</c:v>
                </c:pt>
                <c:pt idx="42">
                  <c:v>40664</c:v>
                </c:pt>
                <c:pt idx="43">
                  <c:v>40695</c:v>
                </c:pt>
                <c:pt idx="44">
                  <c:v>40725</c:v>
                </c:pt>
                <c:pt idx="45">
                  <c:v>40756</c:v>
                </c:pt>
                <c:pt idx="46">
                  <c:v>40787</c:v>
                </c:pt>
                <c:pt idx="47">
                  <c:v>40817</c:v>
                </c:pt>
                <c:pt idx="48">
                  <c:v>40848</c:v>
                </c:pt>
                <c:pt idx="49">
                  <c:v>40878</c:v>
                </c:pt>
                <c:pt idx="50">
                  <c:v>40909</c:v>
                </c:pt>
                <c:pt idx="51">
                  <c:v>40940</c:v>
                </c:pt>
                <c:pt idx="52">
                  <c:v>40969</c:v>
                </c:pt>
                <c:pt idx="53">
                  <c:v>41000</c:v>
                </c:pt>
                <c:pt idx="54">
                  <c:v>41041</c:v>
                </c:pt>
                <c:pt idx="55">
                  <c:v>41072</c:v>
                </c:pt>
                <c:pt idx="56">
                  <c:v>41091</c:v>
                </c:pt>
                <c:pt idx="57">
                  <c:v>41133</c:v>
                </c:pt>
                <c:pt idx="58">
                  <c:v>41164</c:v>
                </c:pt>
                <c:pt idx="59">
                  <c:v>41194</c:v>
                </c:pt>
                <c:pt idx="60">
                  <c:v>41225</c:v>
                </c:pt>
              </c:numCache>
            </c:numRef>
          </c:cat>
          <c:val>
            <c:numRef>
              <c:f>'Unemployment Rate TX &amp; US'!$B$12:$B$72</c:f>
              <c:numCache>
                <c:formatCode>0.0</c:formatCode>
                <c:ptCount val="61"/>
                <c:pt idx="0" formatCode="General">
                  <c:v>4.7</c:v>
                </c:pt>
                <c:pt idx="1">
                  <c:v>5</c:v>
                </c:pt>
                <c:pt idx="2">
                  <c:v>5</c:v>
                </c:pt>
                <c:pt idx="3">
                  <c:v>4.9000000000000004</c:v>
                </c:pt>
                <c:pt idx="4">
                  <c:v>5.0999999999999996</c:v>
                </c:pt>
                <c:pt idx="5">
                  <c:v>5</c:v>
                </c:pt>
                <c:pt idx="6">
                  <c:v>5.4</c:v>
                </c:pt>
                <c:pt idx="7">
                  <c:v>5.6</c:v>
                </c:pt>
                <c:pt idx="8">
                  <c:v>5.8</c:v>
                </c:pt>
                <c:pt idx="9">
                  <c:v>6.1</c:v>
                </c:pt>
                <c:pt idx="10">
                  <c:v>6.1</c:v>
                </c:pt>
                <c:pt idx="11">
                  <c:v>6.5</c:v>
                </c:pt>
                <c:pt idx="12">
                  <c:v>6.8</c:v>
                </c:pt>
                <c:pt idx="13">
                  <c:v>7.3</c:v>
                </c:pt>
                <c:pt idx="14">
                  <c:v>7.8</c:v>
                </c:pt>
                <c:pt idx="15">
                  <c:v>8.3000000000000007</c:v>
                </c:pt>
                <c:pt idx="16">
                  <c:v>8.6999999999999993</c:v>
                </c:pt>
                <c:pt idx="17">
                  <c:v>8.9</c:v>
                </c:pt>
                <c:pt idx="18">
                  <c:v>9.4</c:v>
                </c:pt>
                <c:pt idx="19">
                  <c:v>9.5</c:v>
                </c:pt>
                <c:pt idx="20">
                  <c:v>9.5</c:v>
                </c:pt>
                <c:pt idx="21">
                  <c:v>9.6</c:v>
                </c:pt>
                <c:pt idx="22">
                  <c:v>9.8000000000000007</c:v>
                </c:pt>
                <c:pt idx="23">
                  <c:v>10</c:v>
                </c:pt>
                <c:pt idx="24">
                  <c:v>9.9</c:v>
                </c:pt>
                <c:pt idx="25">
                  <c:v>9.9</c:v>
                </c:pt>
                <c:pt idx="26">
                  <c:v>9.6999999999999993</c:v>
                </c:pt>
                <c:pt idx="27">
                  <c:v>9.8000000000000007</c:v>
                </c:pt>
                <c:pt idx="28">
                  <c:v>9.8000000000000007</c:v>
                </c:pt>
                <c:pt idx="29">
                  <c:v>9.9</c:v>
                </c:pt>
                <c:pt idx="30">
                  <c:v>9.6</c:v>
                </c:pt>
                <c:pt idx="31">
                  <c:v>9.4</c:v>
                </c:pt>
                <c:pt idx="32">
                  <c:v>9.5</c:v>
                </c:pt>
                <c:pt idx="33">
                  <c:v>9.6</c:v>
                </c:pt>
                <c:pt idx="34">
                  <c:v>9.5</c:v>
                </c:pt>
                <c:pt idx="35">
                  <c:v>9.5</c:v>
                </c:pt>
                <c:pt idx="36">
                  <c:v>9.8000000000000007</c:v>
                </c:pt>
                <c:pt idx="37">
                  <c:v>9.4</c:v>
                </c:pt>
                <c:pt idx="38">
                  <c:v>9.1</c:v>
                </c:pt>
                <c:pt idx="39">
                  <c:v>9</c:v>
                </c:pt>
                <c:pt idx="40">
                  <c:v>8.9</c:v>
                </c:pt>
                <c:pt idx="41">
                  <c:v>9</c:v>
                </c:pt>
                <c:pt idx="42">
                  <c:v>9</c:v>
                </c:pt>
                <c:pt idx="43">
                  <c:v>9.1</c:v>
                </c:pt>
                <c:pt idx="44">
                  <c:v>9.1</c:v>
                </c:pt>
                <c:pt idx="45">
                  <c:v>9.1</c:v>
                </c:pt>
                <c:pt idx="46">
                  <c:v>9</c:v>
                </c:pt>
                <c:pt idx="47">
                  <c:v>8.9</c:v>
                </c:pt>
                <c:pt idx="48">
                  <c:v>8.6999999999999993</c:v>
                </c:pt>
                <c:pt idx="49">
                  <c:v>8.5</c:v>
                </c:pt>
                <c:pt idx="50">
                  <c:v>8.3000000000000007</c:v>
                </c:pt>
                <c:pt idx="51">
                  <c:v>8.3000000000000007</c:v>
                </c:pt>
                <c:pt idx="52">
                  <c:v>8.1999999999999993</c:v>
                </c:pt>
                <c:pt idx="53">
                  <c:v>8.1</c:v>
                </c:pt>
                <c:pt idx="54">
                  <c:v>8.1999999999999993</c:v>
                </c:pt>
                <c:pt idx="55">
                  <c:v>8.1999999999999993</c:v>
                </c:pt>
                <c:pt idx="56">
                  <c:v>8.3000000000000007</c:v>
                </c:pt>
                <c:pt idx="57">
                  <c:v>8.1</c:v>
                </c:pt>
                <c:pt idx="58">
                  <c:v>7.8</c:v>
                </c:pt>
                <c:pt idx="59">
                  <c:v>7.9</c:v>
                </c:pt>
                <c:pt idx="60">
                  <c:v>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'Unemployment Rate TX &amp; US'!$C$1</c:f>
              <c:strCache>
                <c:ptCount val="1"/>
                <c:pt idx="0">
                  <c:v>Texas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80112002128766E-2"/>
                  <c:y val="3.189725714691790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0"/>
              <c:layout/>
              <c:tx>
                <c:rich>
                  <a:bodyPr/>
                  <a:lstStyle/>
                  <a:p>
                    <a:r>
                      <a:rPr lang="en-US"/>
                      <a:t>6.2%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'Unemployment Rate TX &amp; US'!$A$12:$A$72</c:f>
              <c:numCache>
                <c:formatCode>mmm\-yy</c:formatCode>
                <c:ptCount val="61"/>
                <c:pt idx="0">
                  <c:v>39387</c:v>
                </c:pt>
                <c:pt idx="1">
                  <c:v>39417</c:v>
                </c:pt>
                <c:pt idx="2">
                  <c:v>39448</c:v>
                </c:pt>
                <c:pt idx="3">
                  <c:v>39479</c:v>
                </c:pt>
                <c:pt idx="4">
                  <c:v>39508</c:v>
                </c:pt>
                <c:pt idx="5">
                  <c:v>39539</c:v>
                </c:pt>
                <c:pt idx="6">
                  <c:v>39569</c:v>
                </c:pt>
                <c:pt idx="7">
                  <c:v>39600</c:v>
                </c:pt>
                <c:pt idx="8">
                  <c:v>39630</c:v>
                </c:pt>
                <c:pt idx="9">
                  <c:v>39661</c:v>
                </c:pt>
                <c:pt idx="10">
                  <c:v>39692</c:v>
                </c:pt>
                <c:pt idx="11">
                  <c:v>39722</c:v>
                </c:pt>
                <c:pt idx="12">
                  <c:v>39753</c:v>
                </c:pt>
                <c:pt idx="13">
                  <c:v>39783</c:v>
                </c:pt>
                <c:pt idx="14">
                  <c:v>39814</c:v>
                </c:pt>
                <c:pt idx="15">
                  <c:v>39845</c:v>
                </c:pt>
                <c:pt idx="16">
                  <c:v>39873</c:v>
                </c:pt>
                <c:pt idx="17">
                  <c:v>39904</c:v>
                </c:pt>
                <c:pt idx="18">
                  <c:v>39934</c:v>
                </c:pt>
                <c:pt idx="19">
                  <c:v>39965</c:v>
                </c:pt>
                <c:pt idx="20">
                  <c:v>39995</c:v>
                </c:pt>
                <c:pt idx="21">
                  <c:v>40026</c:v>
                </c:pt>
                <c:pt idx="22">
                  <c:v>40057</c:v>
                </c:pt>
                <c:pt idx="23">
                  <c:v>40087</c:v>
                </c:pt>
                <c:pt idx="24">
                  <c:v>40118</c:v>
                </c:pt>
                <c:pt idx="25">
                  <c:v>40148</c:v>
                </c:pt>
                <c:pt idx="26">
                  <c:v>40179</c:v>
                </c:pt>
                <c:pt idx="27">
                  <c:v>40210</c:v>
                </c:pt>
                <c:pt idx="28">
                  <c:v>40238</c:v>
                </c:pt>
                <c:pt idx="29">
                  <c:v>40269</c:v>
                </c:pt>
                <c:pt idx="30">
                  <c:v>40299</c:v>
                </c:pt>
                <c:pt idx="31">
                  <c:v>40330</c:v>
                </c:pt>
                <c:pt idx="32">
                  <c:v>40360</c:v>
                </c:pt>
                <c:pt idx="33">
                  <c:v>40391</c:v>
                </c:pt>
                <c:pt idx="34">
                  <c:v>40422</c:v>
                </c:pt>
                <c:pt idx="35">
                  <c:v>40452</c:v>
                </c:pt>
                <c:pt idx="36">
                  <c:v>40483</c:v>
                </c:pt>
                <c:pt idx="37">
                  <c:v>40513</c:v>
                </c:pt>
                <c:pt idx="38">
                  <c:v>40544</c:v>
                </c:pt>
                <c:pt idx="39">
                  <c:v>40575</c:v>
                </c:pt>
                <c:pt idx="40">
                  <c:v>40603</c:v>
                </c:pt>
                <c:pt idx="41">
                  <c:v>40634</c:v>
                </c:pt>
                <c:pt idx="42">
                  <c:v>40664</c:v>
                </c:pt>
                <c:pt idx="43">
                  <c:v>40695</c:v>
                </c:pt>
                <c:pt idx="44">
                  <c:v>40725</c:v>
                </c:pt>
                <c:pt idx="45">
                  <c:v>40756</c:v>
                </c:pt>
                <c:pt idx="46">
                  <c:v>40787</c:v>
                </c:pt>
                <c:pt idx="47">
                  <c:v>40817</c:v>
                </c:pt>
                <c:pt idx="48">
                  <c:v>40848</c:v>
                </c:pt>
                <c:pt idx="49">
                  <c:v>40878</c:v>
                </c:pt>
                <c:pt idx="50">
                  <c:v>40909</c:v>
                </c:pt>
                <c:pt idx="51">
                  <c:v>40940</c:v>
                </c:pt>
                <c:pt idx="52">
                  <c:v>40969</c:v>
                </c:pt>
                <c:pt idx="53">
                  <c:v>41000</c:v>
                </c:pt>
                <c:pt idx="54">
                  <c:v>41041</c:v>
                </c:pt>
                <c:pt idx="55">
                  <c:v>41072</c:v>
                </c:pt>
                <c:pt idx="56">
                  <c:v>41091</c:v>
                </c:pt>
                <c:pt idx="57">
                  <c:v>41133</c:v>
                </c:pt>
                <c:pt idx="58">
                  <c:v>41164</c:v>
                </c:pt>
                <c:pt idx="59">
                  <c:v>41194</c:v>
                </c:pt>
                <c:pt idx="60">
                  <c:v>41225</c:v>
                </c:pt>
              </c:numCache>
            </c:numRef>
          </c:cat>
          <c:val>
            <c:numRef>
              <c:f>'Unemployment Rate TX &amp; US'!$C$12:$C$72</c:f>
              <c:numCache>
                <c:formatCode>General</c:formatCode>
                <c:ptCount val="61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4.5</c:v>
                </c:pt>
                <c:pt idx="6">
                  <c:v>4.5999999999999996</c:v>
                </c:pt>
                <c:pt idx="7">
                  <c:v>4.8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5.2</c:v>
                </c:pt>
                <c:pt idx="11">
                  <c:v>5.4</c:v>
                </c:pt>
                <c:pt idx="12">
                  <c:v>5.7</c:v>
                </c:pt>
                <c:pt idx="13">
                  <c:v>6.1</c:v>
                </c:pt>
                <c:pt idx="14">
                  <c:v>6.4</c:v>
                </c:pt>
                <c:pt idx="15">
                  <c:v>6.7</c:v>
                </c:pt>
                <c:pt idx="16" formatCode="0.0">
                  <c:v>7</c:v>
                </c:pt>
                <c:pt idx="17">
                  <c:v>7.2</c:v>
                </c:pt>
                <c:pt idx="18">
                  <c:v>7.5</c:v>
                </c:pt>
                <c:pt idx="19">
                  <c:v>7.7</c:v>
                </c:pt>
                <c:pt idx="20">
                  <c:v>7.8</c:v>
                </c:pt>
                <c:pt idx="21">
                  <c:v>7.9</c:v>
                </c:pt>
                <c:pt idx="22" formatCode="0.0">
                  <c:v>8</c:v>
                </c:pt>
                <c:pt idx="23">
                  <c:v>8.1</c:v>
                </c:pt>
                <c:pt idx="24">
                  <c:v>8.1</c:v>
                </c:pt>
                <c:pt idx="25">
                  <c:v>8.1</c:v>
                </c:pt>
                <c:pt idx="26">
                  <c:v>8.1999999999999993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8.1999999999999993</c:v>
                </c:pt>
                <c:pt idx="31">
                  <c:v>8.1</c:v>
                </c:pt>
                <c:pt idx="32">
                  <c:v>8.1</c:v>
                </c:pt>
                <c:pt idx="33">
                  <c:v>8.1</c:v>
                </c:pt>
                <c:pt idx="34">
                  <c:v>8.1999999999999993</c:v>
                </c:pt>
                <c:pt idx="35">
                  <c:v>8.1999999999999993</c:v>
                </c:pt>
                <c:pt idx="36">
                  <c:v>8.1999999999999993</c:v>
                </c:pt>
                <c:pt idx="37">
                  <c:v>8.1999999999999993</c:v>
                </c:pt>
                <c:pt idx="38">
                  <c:v>8.1</c:v>
                </c:pt>
                <c:pt idx="39" formatCode="0.0">
                  <c:v>8</c:v>
                </c:pt>
                <c:pt idx="40" formatCode="0.0">
                  <c:v>8</c:v>
                </c:pt>
                <c:pt idx="41" formatCode="0.0">
                  <c:v>8</c:v>
                </c:pt>
                <c:pt idx="42">
                  <c:v>8.1</c:v>
                </c:pt>
                <c:pt idx="43">
                  <c:v>8.1</c:v>
                </c:pt>
                <c:pt idx="44">
                  <c:v>8.1</c:v>
                </c:pt>
                <c:pt idx="45">
                  <c:v>8.1</c:v>
                </c:pt>
                <c:pt idx="46">
                  <c:v>7.9</c:v>
                </c:pt>
                <c:pt idx="47">
                  <c:v>7.8</c:v>
                </c:pt>
                <c:pt idx="48">
                  <c:v>7.6</c:v>
                </c:pt>
                <c:pt idx="49">
                  <c:v>7.4</c:v>
                </c:pt>
                <c:pt idx="50">
                  <c:v>7.3</c:v>
                </c:pt>
                <c:pt idx="51">
                  <c:v>7.1</c:v>
                </c:pt>
                <c:pt idx="52" formatCode="0.0">
                  <c:v>7</c:v>
                </c:pt>
                <c:pt idx="53">
                  <c:v>6.9</c:v>
                </c:pt>
                <c:pt idx="54">
                  <c:v>6.9</c:v>
                </c:pt>
                <c:pt idx="55" formatCode="0.0">
                  <c:v>7</c:v>
                </c:pt>
                <c:pt idx="56" formatCode="0.0">
                  <c:v>7.2</c:v>
                </c:pt>
                <c:pt idx="57" formatCode="0.0">
                  <c:v>7.1</c:v>
                </c:pt>
                <c:pt idx="58" formatCode="0.0">
                  <c:v>6.8</c:v>
                </c:pt>
                <c:pt idx="59" formatCode="0.0">
                  <c:v>6.6</c:v>
                </c:pt>
                <c:pt idx="60" formatCode="0.0">
                  <c:v>6.2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228032"/>
        <c:axId val="71246208"/>
      </c:lineChart>
      <c:dateAx>
        <c:axId val="7122803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crossAx val="71246208"/>
        <c:crosses val="autoZero"/>
        <c:auto val="0"/>
        <c:lblOffset val="100"/>
        <c:baseTimeUnit val="days"/>
        <c:majorUnit val="2"/>
        <c:majorTimeUnit val="months"/>
      </c:dateAx>
      <c:valAx>
        <c:axId val="71246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71228032"/>
        <c:crossesAt val="36526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11" l="0.70000000000000095" r="0.70000000000000095" t="0.750000000000002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Texas'</a:t>
            </a:r>
            <a:r>
              <a:rPr lang="en-US" baseline="0"/>
              <a:t> Jobs Shortfall, November 2012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371490589659718E-2"/>
          <c:y val="0.13717212144796631"/>
          <c:w val="0.6699936250383286"/>
          <c:h val="0.71967664050295121"/>
        </c:manualLayout>
      </c:layout>
      <c:areaChart>
        <c:grouping val="standard"/>
        <c:varyColors val="0"/>
        <c:ser>
          <c:idx val="2"/>
          <c:order val="0"/>
          <c:tx>
            <c:strRef>
              <c:f>'[4]scratch sheet'!$B$14</c:f>
              <c:strCache>
                <c:ptCount val="1"/>
                <c:pt idx="0">
                  <c:v>Jobs needed to keep up with population growth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chemeClr val="tx1"/>
              </a:solidFill>
              <a:prstDash val="sysDot"/>
            </a:ln>
          </c:spPr>
          <c:cat>
            <c:numRef>
              <c:f>'[4]scratch sheet'!$C$8:$FA$8</c:f>
              <c:numCache>
                <c:formatCode>mmm\-yy</c:formatCode>
                <c:ptCount val="155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</c:numCache>
            </c:numRef>
          </c:cat>
          <c:val>
            <c:numRef>
              <c:f>'[4]scratch sheet'!$C$14:$FA$14</c:f>
              <c:numCache>
                <c:formatCode>General</c:formatCode>
                <c:ptCount val="155"/>
                <c:pt idx="95">
                  <c:v>10529.3</c:v>
                </c:pt>
                <c:pt idx="96">
                  <c:v>10546.233102421802</c:v>
                </c:pt>
                <c:pt idx="97">
                  <c:v>10562.468006784129</c:v>
                </c:pt>
                <c:pt idx="98">
                  <c:v>10578.918248864113</c:v>
                </c:pt>
                <c:pt idx="99">
                  <c:v>10595.676801771046</c:v>
                </c:pt>
                <c:pt idx="100">
                  <c:v>10612.615902457965</c:v>
                </c:pt>
                <c:pt idx="101">
                  <c:v>10630.271795826216</c:v>
                </c:pt>
                <c:pt idx="102">
                  <c:v>10647.732145751694</c:v>
                </c:pt>
                <c:pt idx="103">
                  <c:v>10666.814426564475</c:v>
                </c:pt>
                <c:pt idx="104">
                  <c:v>10685.600393080536</c:v>
                </c:pt>
                <c:pt idx="105">
                  <c:v>10704.605896099836</c:v>
                </c:pt>
                <c:pt idx="106">
                  <c:v>10722.858017020595</c:v>
                </c:pt>
                <c:pt idx="107">
                  <c:v>10739.794718401467</c:v>
                </c:pt>
                <c:pt idx="108">
                  <c:v>10757.460808820415</c:v>
                </c:pt>
                <c:pt idx="109">
                  <c:v>10774.228359125022</c:v>
                </c:pt>
                <c:pt idx="110">
                  <c:v>10790.660606409658</c:v>
                </c:pt>
                <c:pt idx="111">
                  <c:v>10807.432355499846</c:v>
                </c:pt>
                <c:pt idx="112">
                  <c:v>10824.577196680235</c:v>
                </c:pt>
                <c:pt idx="113">
                  <c:v>10841.990760137811</c:v>
                </c:pt>
                <c:pt idx="114">
                  <c:v>10859.942367976269</c:v>
                </c:pt>
                <c:pt idx="115">
                  <c:v>10877.714627687767</c:v>
                </c:pt>
                <c:pt idx="116">
                  <c:v>10895.159382123944</c:v>
                </c:pt>
                <c:pt idx="117">
                  <c:v>10913.314331149828</c:v>
                </c:pt>
                <c:pt idx="118">
                  <c:v>10929.894135756311</c:v>
                </c:pt>
                <c:pt idx="119">
                  <c:v>10945.372059061028</c:v>
                </c:pt>
                <c:pt idx="120">
                  <c:v>10961.520588405689</c:v>
                </c:pt>
                <c:pt idx="121">
                  <c:v>10976.682403138806</c:v>
                </c:pt>
                <c:pt idx="122">
                  <c:v>10991.888605033781</c:v>
                </c:pt>
                <c:pt idx="123">
                  <c:v>11121.539306031489</c:v>
                </c:pt>
                <c:pt idx="124">
                  <c:v>11139.355952904845</c:v>
                </c:pt>
                <c:pt idx="125">
                  <c:v>11157.665057344204</c:v>
                </c:pt>
                <c:pt idx="126">
                  <c:v>11176.323860639812</c:v>
                </c:pt>
                <c:pt idx="127">
                  <c:v>11195.10022993169</c:v>
                </c:pt>
                <c:pt idx="128">
                  <c:v>11213.559890825454</c:v>
                </c:pt>
                <c:pt idx="129">
                  <c:v>11232.527604774523</c:v>
                </c:pt>
                <c:pt idx="130">
                  <c:v>11250.531997346001</c:v>
                </c:pt>
                <c:pt idx="131">
                  <c:v>11267.71522742313</c:v>
                </c:pt>
                <c:pt idx="132">
                  <c:v>11285.228961908138</c:v>
                </c:pt>
                <c:pt idx="133">
                  <c:v>11301.618621510452</c:v>
                </c:pt>
                <c:pt idx="134">
                  <c:v>11318.11205109927</c:v>
                </c:pt>
                <c:pt idx="135">
                  <c:v>11334.982171737356</c:v>
                </c:pt>
                <c:pt idx="136">
                  <c:v>11352.14080892751</c:v>
                </c:pt>
                <c:pt idx="137">
                  <c:v>11369.6587421981</c:v>
                </c:pt>
                <c:pt idx="138">
                  <c:v>11387.58755662912</c:v>
                </c:pt>
                <c:pt idx="139">
                  <c:v>11404.479271021624</c:v>
                </c:pt>
                <c:pt idx="140">
                  <c:v>11421.147849951822</c:v>
                </c:pt>
                <c:pt idx="141">
                  <c:v>11437.971184122007</c:v>
                </c:pt>
                <c:pt idx="142">
                  <c:v>11453.886980780175</c:v>
                </c:pt>
                <c:pt idx="143">
                  <c:v>11468.879044610516</c:v>
                </c:pt>
                <c:pt idx="144">
                  <c:v>11484.118836790138</c:v>
                </c:pt>
                <c:pt idx="145">
                  <c:v>11498.882366719568</c:v>
                </c:pt>
                <c:pt idx="146">
                  <c:v>11513.37237575972</c:v>
                </c:pt>
                <c:pt idx="147">
                  <c:v>11528.551585461673</c:v>
                </c:pt>
                <c:pt idx="148">
                  <c:v>11543.642620666424</c:v>
                </c:pt>
                <c:pt idx="149">
                  <c:v>11559.172728877649</c:v>
                </c:pt>
                <c:pt idx="150">
                  <c:v>11575.13531200372</c:v>
                </c:pt>
                <c:pt idx="151">
                  <c:v>11592.072013384592</c:v>
                </c:pt>
                <c:pt idx="152">
                  <c:v>11608.785579303158</c:v>
                </c:pt>
                <c:pt idx="153">
                  <c:v>11625.644903064036</c:v>
                </c:pt>
                <c:pt idx="154">
                  <c:v>11641.897802221711</c:v>
                </c:pt>
              </c:numCache>
            </c:numRef>
          </c:val>
        </c:ser>
        <c:ser>
          <c:idx val="1"/>
          <c:order val="1"/>
          <c:tx>
            <c:strRef>
              <c:f>'[4]scratch sheet'!$B$13</c:f>
              <c:strCache>
                <c:ptCount val="1"/>
                <c:pt idx="0">
                  <c:v>Jobs lost since December 2007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</a:ln>
          </c:spPr>
          <c:cat>
            <c:numRef>
              <c:f>'[4]scratch sheet'!$C$8:$FA$8</c:f>
              <c:numCache>
                <c:formatCode>mmm\-yy</c:formatCode>
                <c:ptCount val="155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</c:numCache>
            </c:numRef>
          </c:cat>
          <c:val>
            <c:numRef>
              <c:f>'[4]scratch sheet'!$C$13:$FA$13</c:f>
              <c:numCache>
                <c:formatCode>General</c:formatCode>
                <c:ptCount val="155"/>
                <c:pt idx="95">
                  <c:v>10529.3</c:v>
                </c:pt>
                <c:pt idx="96">
                  <c:v>10529.3</c:v>
                </c:pt>
                <c:pt idx="97">
                  <c:v>10529.3</c:v>
                </c:pt>
                <c:pt idx="98">
                  <c:v>10529.3</c:v>
                </c:pt>
                <c:pt idx="99">
                  <c:v>10529.3</c:v>
                </c:pt>
                <c:pt idx="100">
                  <c:v>10529.3</c:v>
                </c:pt>
                <c:pt idx="101">
                  <c:v>10529.3</c:v>
                </c:pt>
                <c:pt idx="102">
                  <c:v>10529.3</c:v>
                </c:pt>
                <c:pt idx="103">
                  <c:v>10529.3</c:v>
                </c:pt>
                <c:pt idx="104">
                  <c:v>10529.3</c:v>
                </c:pt>
                <c:pt idx="105">
                  <c:v>10529.3</c:v>
                </c:pt>
                <c:pt idx="106">
                  <c:v>10529.3</c:v>
                </c:pt>
                <c:pt idx="107">
                  <c:v>10529.3</c:v>
                </c:pt>
                <c:pt idx="108">
                  <c:v>10529.3</c:v>
                </c:pt>
                <c:pt idx="109">
                  <c:v>10529.3</c:v>
                </c:pt>
                <c:pt idx="110">
                  <c:v>10529.3</c:v>
                </c:pt>
                <c:pt idx="111">
                  <c:v>10529.3</c:v>
                </c:pt>
                <c:pt idx="112">
                  <c:v>10529.3</c:v>
                </c:pt>
                <c:pt idx="113">
                  <c:v>10529.3</c:v>
                </c:pt>
                <c:pt idx="114">
                  <c:v>10529.3</c:v>
                </c:pt>
                <c:pt idx="115">
                  <c:v>10529.3</c:v>
                </c:pt>
                <c:pt idx="116">
                  <c:v>10529.3</c:v>
                </c:pt>
                <c:pt idx="117">
                  <c:v>10529.3</c:v>
                </c:pt>
                <c:pt idx="118">
                  <c:v>10529.3</c:v>
                </c:pt>
                <c:pt idx="119">
                  <c:v>10529.3</c:v>
                </c:pt>
                <c:pt idx="120">
                  <c:v>10529.3</c:v>
                </c:pt>
                <c:pt idx="121">
                  <c:v>10529.3</c:v>
                </c:pt>
                <c:pt idx="122">
                  <c:v>10529.3</c:v>
                </c:pt>
                <c:pt idx="123">
                  <c:v>10529.3</c:v>
                </c:pt>
                <c:pt idx="124">
                  <c:v>10529.3</c:v>
                </c:pt>
                <c:pt idx="125">
                  <c:v>10529.3</c:v>
                </c:pt>
                <c:pt idx="126">
                  <c:v>10529.3</c:v>
                </c:pt>
                <c:pt idx="127">
                  <c:v>10529.3</c:v>
                </c:pt>
                <c:pt idx="128">
                  <c:v>10529.3</c:v>
                </c:pt>
                <c:pt idx="129">
                  <c:v>10529.3</c:v>
                </c:pt>
                <c:pt idx="130">
                  <c:v>10529.3</c:v>
                </c:pt>
                <c:pt idx="131">
                  <c:v>10529.3</c:v>
                </c:pt>
                <c:pt idx="132">
                  <c:v>10529.3</c:v>
                </c:pt>
                <c:pt idx="133">
                  <c:v>10529.3</c:v>
                </c:pt>
                <c:pt idx="134">
                  <c:v>10529.3</c:v>
                </c:pt>
                <c:pt idx="135">
                  <c:v>10529.3</c:v>
                </c:pt>
                <c:pt idx="136">
                  <c:v>10529.3</c:v>
                </c:pt>
                <c:pt idx="137">
                  <c:v>10529.3</c:v>
                </c:pt>
                <c:pt idx="138">
                  <c:v>10529.3</c:v>
                </c:pt>
                <c:pt idx="139">
                  <c:v>10529.3</c:v>
                </c:pt>
                <c:pt idx="140">
                  <c:v>10529.3</c:v>
                </c:pt>
                <c:pt idx="141">
                  <c:v>10529.3</c:v>
                </c:pt>
                <c:pt idx="142">
                  <c:v>10529.3</c:v>
                </c:pt>
                <c:pt idx="143">
                  <c:v>10529.3</c:v>
                </c:pt>
                <c:pt idx="144">
                  <c:v>10529.3</c:v>
                </c:pt>
                <c:pt idx="145">
                  <c:v>10529.3</c:v>
                </c:pt>
                <c:pt idx="146">
                  <c:v>10529.3</c:v>
                </c:pt>
                <c:pt idx="147">
                  <c:v>10529.3</c:v>
                </c:pt>
                <c:pt idx="148">
                  <c:v>10529.3</c:v>
                </c:pt>
                <c:pt idx="149">
                  <c:v>10529.3</c:v>
                </c:pt>
                <c:pt idx="150">
                  <c:v>10529.3</c:v>
                </c:pt>
                <c:pt idx="151">
                  <c:v>10529.3</c:v>
                </c:pt>
                <c:pt idx="152">
                  <c:v>10529.3</c:v>
                </c:pt>
                <c:pt idx="153">
                  <c:v>10529.3</c:v>
                </c:pt>
                <c:pt idx="154">
                  <c:v>10529.3</c:v>
                </c:pt>
              </c:numCache>
            </c:numRef>
          </c:val>
        </c:ser>
        <c:ser>
          <c:idx val="0"/>
          <c:order val="2"/>
          <c:tx>
            <c:v>Employment level since 2000</c:v>
          </c:tx>
          <c:spPr>
            <a:solidFill>
              <a:schemeClr val="bg1"/>
            </a:solidFill>
            <a:ln w="19050">
              <a:solidFill>
                <a:schemeClr val="tx1"/>
              </a:solidFill>
            </a:ln>
          </c:spPr>
          <c:cat>
            <c:numRef>
              <c:f>'[4]scratch sheet'!$C$8:$FA$8</c:f>
              <c:numCache>
                <c:formatCode>mmm\-yy</c:formatCode>
                <c:ptCount val="155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</c:numCache>
            </c:numRef>
          </c:cat>
          <c:val>
            <c:numRef>
              <c:f>'[4]scratch sheet'!$C$7:$FA$7</c:f>
              <c:numCache>
                <c:formatCode>General</c:formatCode>
                <c:ptCount val="155"/>
                <c:pt idx="0">
                  <c:v>9313.7999999999993</c:v>
                </c:pt>
                <c:pt idx="1">
                  <c:v>9334.2000000000007</c:v>
                </c:pt>
                <c:pt idx="2">
                  <c:v>9365.5</c:v>
                </c:pt>
                <c:pt idx="3">
                  <c:v>9371.2000000000007</c:v>
                </c:pt>
                <c:pt idx="4">
                  <c:v>9417.2000000000007</c:v>
                </c:pt>
                <c:pt idx="5">
                  <c:v>9434.2000000000007</c:v>
                </c:pt>
                <c:pt idx="6">
                  <c:v>9438</c:v>
                </c:pt>
                <c:pt idx="7">
                  <c:v>9468.6</c:v>
                </c:pt>
                <c:pt idx="8">
                  <c:v>9486.9</c:v>
                </c:pt>
                <c:pt idx="9">
                  <c:v>9498.6</c:v>
                </c:pt>
                <c:pt idx="10">
                  <c:v>9517.6</c:v>
                </c:pt>
                <c:pt idx="11">
                  <c:v>9536.4</c:v>
                </c:pt>
                <c:pt idx="12">
                  <c:v>9542.4</c:v>
                </c:pt>
                <c:pt idx="13">
                  <c:v>9552.5</c:v>
                </c:pt>
                <c:pt idx="14">
                  <c:v>9555.6</c:v>
                </c:pt>
                <c:pt idx="15">
                  <c:v>9546.1</c:v>
                </c:pt>
                <c:pt idx="16">
                  <c:v>9543</c:v>
                </c:pt>
                <c:pt idx="17">
                  <c:v>9545.9</c:v>
                </c:pt>
                <c:pt idx="18">
                  <c:v>9516.4</c:v>
                </c:pt>
                <c:pt idx="19">
                  <c:v>9525.5</c:v>
                </c:pt>
                <c:pt idx="20">
                  <c:v>9497.6</c:v>
                </c:pt>
                <c:pt idx="21">
                  <c:v>9466.1</c:v>
                </c:pt>
                <c:pt idx="22">
                  <c:v>9451.2000000000007</c:v>
                </c:pt>
                <c:pt idx="23">
                  <c:v>9428.6</c:v>
                </c:pt>
                <c:pt idx="24">
                  <c:v>9421.6</c:v>
                </c:pt>
                <c:pt idx="25">
                  <c:v>9417</c:v>
                </c:pt>
                <c:pt idx="26">
                  <c:v>9421.4</c:v>
                </c:pt>
                <c:pt idx="27">
                  <c:v>9416.7999999999993</c:v>
                </c:pt>
                <c:pt idx="28">
                  <c:v>9432.6</c:v>
                </c:pt>
                <c:pt idx="29">
                  <c:v>9418.5</c:v>
                </c:pt>
                <c:pt idx="30">
                  <c:v>9408.1</c:v>
                </c:pt>
                <c:pt idx="31">
                  <c:v>9417.9</c:v>
                </c:pt>
                <c:pt idx="32">
                  <c:v>9418</c:v>
                </c:pt>
                <c:pt idx="33">
                  <c:v>9406.5</c:v>
                </c:pt>
                <c:pt idx="34">
                  <c:v>9413</c:v>
                </c:pt>
                <c:pt idx="35">
                  <c:v>9400.6</c:v>
                </c:pt>
                <c:pt idx="36">
                  <c:v>9393.4</c:v>
                </c:pt>
                <c:pt idx="37">
                  <c:v>9382.2000000000007</c:v>
                </c:pt>
                <c:pt idx="38">
                  <c:v>9365.5</c:v>
                </c:pt>
                <c:pt idx="39">
                  <c:v>9363</c:v>
                </c:pt>
                <c:pt idx="40">
                  <c:v>9362.9</c:v>
                </c:pt>
                <c:pt idx="41">
                  <c:v>9350.1</c:v>
                </c:pt>
                <c:pt idx="42">
                  <c:v>9343</c:v>
                </c:pt>
                <c:pt idx="43">
                  <c:v>9358.2000000000007</c:v>
                </c:pt>
                <c:pt idx="44">
                  <c:v>9365.6</c:v>
                </c:pt>
                <c:pt idx="45">
                  <c:v>9381.1</c:v>
                </c:pt>
                <c:pt idx="46">
                  <c:v>9381.7000000000007</c:v>
                </c:pt>
                <c:pt idx="47">
                  <c:v>9392.2999999999993</c:v>
                </c:pt>
                <c:pt idx="48">
                  <c:v>9418.2999999999993</c:v>
                </c:pt>
                <c:pt idx="49">
                  <c:v>9427.1</c:v>
                </c:pt>
                <c:pt idx="50">
                  <c:v>9439.7999999999993</c:v>
                </c:pt>
                <c:pt idx="51">
                  <c:v>9466</c:v>
                </c:pt>
                <c:pt idx="52">
                  <c:v>9468.2000000000007</c:v>
                </c:pt>
                <c:pt idx="53">
                  <c:v>9478.1</c:v>
                </c:pt>
                <c:pt idx="54">
                  <c:v>9511.9</c:v>
                </c:pt>
                <c:pt idx="55">
                  <c:v>9520.2999999999993</c:v>
                </c:pt>
                <c:pt idx="56">
                  <c:v>9519.9</c:v>
                </c:pt>
                <c:pt idx="57">
                  <c:v>9561.2999999999993</c:v>
                </c:pt>
                <c:pt idx="58">
                  <c:v>9566.9</c:v>
                </c:pt>
                <c:pt idx="59">
                  <c:v>9583.1</c:v>
                </c:pt>
                <c:pt idx="60">
                  <c:v>9605.1</c:v>
                </c:pt>
                <c:pt idx="61">
                  <c:v>9618.7999999999993</c:v>
                </c:pt>
                <c:pt idx="62">
                  <c:v>9639.7000000000007</c:v>
                </c:pt>
                <c:pt idx="63">
                  <c:v>9688.1</c:v>
                </c:pt>
                <c:pt idx="64">
                  <c:v>9693.7000000000007</c:v>
                </c:pt>
                <c:pt idx="65">
                  <c:v>9706.7999999999993</c:v>
                </c:pt>
                <c:pt idx="66">
                  <c:v>9761</c:v>
                </c:pt>
                <c:pt idx="67">
                  <c:v>9779.2999999999993</c:v>
                </c:pt>
                <c:pt idx="68">
                  <c:v>9813.9</c:v>
                </c:pt>
                <c:pt idx="69">
                  <c:v>9820.9</c:v>
                </c:pt>
                <c:pt idx="70">
                  <c:v>9863.6</c:v>
                </c:pt>
                <c:pt idx="71">
                  <c:v>9885.7999999999993</c:v>
                </c:pt>
                <c:pt idx="72">
                  <c:v>9925.1</c:v>
                </c:pt>
                <c:pt idx="73">
                  <c:v>9946.7999999999993</c:v>
                </c:pt>
                <c:pt idx="74">
                  <c:v>9986.6</c:v>
                </c:pt>
                <c:pt idx="75">
                  <c:v>10000</c:v>
                </c:pt>
                <c:pt idx="76">
                  <c:v>10025.299999999999</c:v>
                </c:pt>
                <c:pt idx="77">
                  <c:v>10051.1</c:v>
                </c:pt>
                <c:pt idx="78">
                  <c:v>10059.299999999999</c:v>
                </c:pt>
                <c:pt idx="79">
                  <c:v>10106.5</c:v>
                </c:pt>
                <c:pt idx="80">
                  <c:v>10139.799999999999</c:v>
                </c:pt>
                <c:pt idx="81">
                  <c:v>10152.700000000001</c:v>
                </c:pt>
                <c:pt idx="82">
                  <c:v>10178.200000000001</c:v>
                </c:pt>
                <c:pt idx="83">
                  <c:v>10212.200000000001</c:v>
                </c:pt>
                <c:pt idx="84">
                  <c:v>10231.700000000001</c:v>
                </c:pt>
                <c:pt idx="85">
                  <c:v>10268.6</c:v>
                </c:pt>
                <c:pt idx="86">
                  <c:v>10312.299999999999</c:v>
                </c:pt>
                <c:pt idx="87">
                  <c:v>10334.6</c:v>
                </c:pt>
                <c:pt idx="88">
                  <c:v>10359.299999999999</c:v>
                </c:pt>
                <c:pt idx="89">
                  <c:v>10393.6</c:v>
                </c:pt>
                <c:pt idx="90">
                  <c:v>10414.700000000001</c:v>
                </c:pt>
                <c:pt idx="91">
                  <c:v>10430</c:v>
                </c:pt>
                <c:pt idx="92">
                  <c:v>10447.700000000001</c:v>
                </c:pt>
                <c:pt idx="93">
                  <c:v>10482.5</c:v>
                </c:pt>
                <c:pt idx="94">
                  <c:v>10507.5</c:v>
                </c:pt>
                <c:pt idx="95">
                  <c:v>10529.3</c:v>
                </c:pt>
                <c:pt idx="96">
                  <c:v>10562.2</c:v>
                </c:pt>
                <c:pt idx="97">
                  <c:v>10594.8</c:v>
                </c:pt>
                <c:pt idx="98">
                  <c:v>10584.4</c:v>
                </c:pt>
                <c:pt idx="99">
                  <c:v>10606.5</c:v>
                </c:pt>
                <c:pt idx="100">
                  <c:v>10609.8</c:v>
                </c:pt>
                <c:pt idx="101">
                  <c:v>10619.7</c:v>
                </c:pt>
                <c:pt idx="102">
                  <c:v>10634.9</c:v>
                </c:pt>
                <c:pt idx="103">
                  <c:v>10639.7</c:v>
                </c:pt>
                <c:pt idx="104">
                  <c:v>10603.9</c:v>
                </c:pt>
                <c:pt idx="105">
                  <c:v>10618.3</c:v>
                </c:pt>
                <c:pt idx="106">
                  <c:v>10609</c:v>
                </c:pt>
                <c:pt idx="107">
                  <c:v>10578.7</c:v>
                </c:pt>
                <c:pt idx="108">
                  <c:v>10515.8</c:v>
                </c:pt>
                <c:pt idx="109">
                  <c:v>10465</c:v>
                </c:pt>
                <c:pt idx="110">
                  <c:v>10398.700000000001</c:v>
                </c:pt>
                <c:pt idx="111">
                  <c:v>10329.6</c:v>
                </c:pt>
                <c:pt idx="112">
                  <c:v>10310.6</c:v>
                </c:pt>
                <c:pt idx="113">
                  <c:v>10281.4</c:v>
                </c:pt>
                <c:pt idx="114">
                  <c:v>10248</c:v>
                </c:pt>
                <c:pt idx="115">
                  <c:v>10227.299999999999</c:v>
                </c:pt>
                <c:pt idx="116">
                  <c:v>10219.1</c:v>
                </c:pt>
                <c:pt idx="117">
                  <c:v>10213</c:v>
                </c:pt>
                <c:pt idx="118">
                  <c:v>10214.9</c:v>
                </c:pt>
                <c:pt idx="119">
                  <c:v>10212.1</c:v>
                </c:pt>
                <c:pt idx="120">
                  <c:v>10229.200000000001</c:v>
                </c:pt>
                <c:pt idx="121">
                  <c:v>10245.200000000001</c:v>
                </c:pt>
                <c:pt idx="122">
                  <c:v>10271.1</c:v>
                </c:pt>
                <c:pt idx="123">
                  <c:v>10290.4</c:v>
                </c:pt>
                <c:pt idx="124">
                  <c:v>10351.1</c:v>
                </c:pt>
                <c:pt idx="125">
                  <c:v>10354.299999999999</c:v>
                </c:pt>
                <c:pt idx="126">
                  <c:v>10346.299999999999</c:v>
                </c:pt>
                <c:pt idx="127">
                  <c:v>10360.9</c:v>
                </c:pt>
                <c:pt idx="128">
                  <c:v>10370.200000000001</c:v>
                </c:pt>
                <c:pt idx="129">
                  <c:v>10407.6</c:v>
                </c:pt>
                <c:pt idx="130">
                  <c:v>10417.4</c:v>
                </c:pt>
                <c:pt idx="131">
                  <c:v>10434.5</c:v>
                </c:pt>
                <c:pt idx="132">
                  <c:v>10452.200000000001</c:v>
                </c:pt>
                <c:pt idx="133">
                  <c:v>10464.9</c:v>
                </c:pt>
                <c:pt idx="134">
                  <c:v>10496</c:v>
                </c:pt>
                <c:pt idx="135">
                  <c:v>10529.8</c:v>
                </c:pt>
                <c:pt idx="136">
                  <c:v>10532.6</c:v>
                </c:pt>
                <c:pt idx="137">
                  <c:v>10551.9</c:v>
                </c:pt>
                <c:pt idx="138">
                  <c:v>10581.5</c:v>
                </c:pt>
                <c:pt idx="139">
                  <c:v>10586.1</c:v>
                </c:pt>
                <c:pt idx="140">
                  <c:v>10594.9</c:v>
                </c:pt>
                <c:pt idx="141">
                  <c:v>10605.8</c:v>
                </c:pt>
                <c:pt idx="142">
                  <c:v>10618.7</c:v>
                </c:pt>
                <c:pt idx="143">
                  <c:v>10643.2</c:v>
                </c:pt>
                <c:pt idx="144">
                  <c:v>10710.9</c:v>
                </c:pt>
                <c:pt idx="145">
                  <c:v>10730.8</c:v>
                </c:pt>
                <c:pt idx="146">
                  <c:v>10742.4</c:v>
                </c:pt>
                <c:pt idx="147">
                  <c:v>10757.2</c:v>
                </c:pt>
                <c:pt idx="148">
                  <c:v>10770.8</c:v>
                </c:pt>
                <c:pt idx="149">
                  <c:v>10786.2</c:v>
                </c:pt>
                <c:pt idx="150">
                  <c:v>10807.6</c:v>
                </c:pt>
                <c:pt idx="151">
                  <c:v>10836.6</c:v>
                </c:pt>
                <c:pt idx="152">
                  <c:v>10846.6</c:v>
                </c:pt>
                <c:pt idx="153">
                  <c:v>10875.4</c:v>
                </c:pt>
                <c:pt idx="154">
                  <c:v>10897.5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192384"/>
        <c:axId val="139257728"/>
      </c:areaChart>
      <c:dateAx>
        <c:axId val="138192384"/>
        <c:scaling>
          <c:orientation val="minMax"/>
          <c:max val="41214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9257728"/>
        <c:crosses val="autoZero"/>
        <c:auto val="1"/>
        <c:lblOffset val="100"/>
        <c:baseTimeUnit val="months"/>
      </c:dateAx>
      <c:valAx>
        <c:axId val="139257728"/>
        <c:scaling>
          <c:orientation val="minMax"/>
          <c:min val="8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81923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676070794181038"/>
          <c:y val="0.35139994824590587"/>
          <c:w val="0.19155393454606054"/>
          <c:h val="0.3547166463347011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361948</xdr:colOff>
      <xdr:row>2</xdr:row>
      <xdr:rowOff>9522</xdr:rowOff>
    </xdr:from>
    <xdr:to>
      <xdr:col>24</xdr:col>
      <xdr:colOff>266700</xdr:colOff>
      <xdr:row>37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85725</xdr:rowOff>
    </xdr:from>
    <xdr:to>
      <xdr:col>7</xdr:col>
      <xdr:colOff>57150</xdr:colOff>
      <xdr:row>27</xdr:row>
      <xdr:rowOff>95250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0.33093</cdr:x>
      <cdr:y>0.53186</cdr:y>
    </cdr:from>
    <cdr:to>
      <cdr:x>0.80712</cdr:x>
      <cdr:y>0.83705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84400" y="2517775"/>
          <a:ext cx="3143250" cy="1444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10,529,300 jobs at the start of the </a:t>
          </a:r>
        </a:p>
        <a:p xmlns:a="http://schemas.openxmlformats.org/drawingml/2006/main">
          <a:r>
            <a:rPr lang="en-US" sz="1400" b="1"/>
            <a:t>recession (December 2007)</a:t>
          </a:r>
        </a:p>
        <a:p xmlns:a="http://schemas.openxmlformats.org/drawingml/2006/main">
          <a:endParaRPr lang="en-US" sz="800" b="1"/>
        </a:p>
        <a:p xmlns:a="http://schemas.openxmlformats.org/drawingml/2006/main">
          <a:r>
            <a:rPr lang="en-US" sz="1400" b="1"/>
            <a:t>   10,897,500</a:t>
          </a:r>
          <a:r>
            <a:rPr lang="en-US" sz="1400" b="1" baseline="0"/>
            <a:t> jobs as of </a:t>
          </a:r>
        </a:p>
        <a:p xmlns:a="http://schemas.openxmlformats.org/drawingml/2006/main">
          <a:r>
            <a:rPr lang="en-US" sz="1400" b="1" baseline="0"/>
            <a:t>    November 2012</a:t>
          </a:r>
        </a:p>
        <a:p xmlns:a="http://schemas.openxmlformats.org/drawingml/2006/main">
          <a:endParaRPr lang="en-US" sz="800" b="1" baseline="0"/>
        </a:p>
        <a:p xmlns:a="http://schemas.openxmlformats.org/drawingml/2006/main">
          <a:r>
            <a:rPr lang="en-US" sz="1400" b="1" baseline="0"/>
            <a:t>      Jobs Shortfall = 744,400</a:t>
          </a:r>
          <a:endParaRPr lang="en-US" sz="14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obWatch%20January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JobWatch%20June%202011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xanneg\Downloads\JobWatch%20October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JobWatch%20Novembe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Headline"/>
      <sheetName val="JOBS DEFICIT"/>
      <sheetName val="scratch sheet"/>
      <sheetName val="US 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"/>
      <sheetName val="Jobs - Leisure hospitality hist"/>
      <sheetName val="Data - Monthly pop hist"/>
      <sheetName val="Data - Population age 20-64"/>
      <sheetName val="Data - Q pop growth"/>
      <sheetName val="Jobs - Government"/>
      <sheetName val="Jobs - Government hist."/>
      <sheetName val="Jobs - State"/>
      <sheetName val="Jobs - Local"/>
      <sheetName val="Jobs - State &amp; Local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>
        <row r="7">
          <cell r="C7">
            <v>9313.7999999999993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I2">
            <v>40909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Headline"/>
      <sheetName val="JOBS DEFICIT"/>
      <sheetName val="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 hist"/>
      <sheetName val="Data - Monthly pop hist"/>
      <sheetName val="Data - Population age 20-64"/>
      <sheetName val="Data - Q pop growth"/>
      <sheetName val="Jobs - Leisure hospitality"/>
      <sheetName val="Jobs - Government"/>
      <sheetName val="Jobs - Government hist.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I2">
            <v>40695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scratch sheet2"/>
      <sheetName val="scratch sheet2"/>
      <sheetName val="Table of Contents"/>
      <sheetName val="Headline"/>
      <sheetName val="JOBS DEFICIT"/>
      <sheetName val="S&amp;L JOBS DEFICIT"/>
      <sheetName val="scratch sheet"/>
      <sheetName val="US 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"/>
      <sheetName val="Jobs - Leisure hospitality hist"/>
      <sheetName val="Data - Monthly pop hist"/>
      <sheetName val="Data - Population age 20-64"/>
      <sheetName val="Data - Q pop growth"/>
      <sheetName val="Jobs - Total Government"/>
      <sheetName val="Jobs - Total Government hist."/>
      <sheetName val="Jobs - State"/>
      <sheetName val="Jobs - Local"/>
      <sheetName val="Jobs - State &amp; Local"/>
      <sheetName val="Data - Monthly population"/>
      <sheetName val="Data - Monthly population (2)"/>
      <sheetName val="Data - Population %growth"/>
      <sheetName val="Data - Population %growth2"/>
      <sheetName val="Reference Sheet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>
            <v>9313.7999999999993</v>
          </cell>
          <cell r="D7">
            <v>9334.2000000000007</v>
          </cell>
          <cell r="E7">
            <v>9365.5</v>
          </cell>
          <cell r="F7">
            <v>9371.2000000000007</v>
          </cell>
          <cell r="G7">
            <v>9417.2000000000007</v>
          </cell>
          <cell r="H7">
            <v>9434.2000000000007</v>
          </cell>
          <cell r="I7">
            <v>9438</v>
          </cell>
          <cell r="J7">
            <v>9468.6</v>
          </cell>
          <cell r="K7">
            <v>9486.9</v>
          </cell>
          <cell r="L7">
            <v>9498.6</v>
          </cell>
          <cell r="M7">
            <v>9517.6</v>
          </cell>
          <cell r="N7">
            <v>9536.4</v>
          </cell>
          <cell r="O7">
            <v>9542.4</v>
          </cell>
          <cell r="P7">
            <v>9552.5</v>
          </cell>
          <cell r="Q7">
            <v>9555.6</v>
          </cell>
          <cell r="R7">
            <v>9546.1</v>
          </cell>
          <cell r="S7">
            <v>9543</v>
          </cell>
          <cell r="T7">
            <v>9545.9</v>
          </cell>
          <cell r="U7">
            <v>9516.4</v>
          </cell>
          <cell r="V7">
            <v>9525.5</v>
          </cell>
          <cell r="W7">
            <v>9497.6</v>
          </cell>
          <cell r="X7">
            <v>9466.1</v>
          </cell>
          <cell r="Y7">
            <v>9451.2000000000007</v>
          </cell>
          <cell r="Z7">
            <v>9428.6</v>
          </cell>
          <cell r="AA7">
            <v>9421.6</v>
          </cell>
          <cell r="AB7">
            <v>9417</v>
          </cell>
          <cell r="AC7">
            <v>9421.4</v>
          </cell>
          <cell r="AD7">
            <v>9416.7999999999993</v>
          </cell>
          <cell r="AE7">
            <v>9432.6</v>
          </cell>
          <cell r="AF7">
            <v>9418.5</v>
          </cell>
          <cell r="AG7">
            <v>9408.1</v>
          </cell>
          <cell r="AH7">
            <v>9417.9</v>
          </cell>
          <cell r="AI7">
            <v>9418</v>
          </cell>
          <cell r="AJ7">
            <v>9406.5</v>
          </cell>
          <cell r="AK7">
            <v>9413</v>
          </cell>
          <cell r="AL7">
            <v>9400.6</v>
          </cell>
          <cell r="AM7">
            <v>9393.4</v>
          </cell>
          <cell r="AN7">
            <v>9382.2000000000007</v>
          </cell>
          <cell r="AO7">
            <v>9365.5</v>
          </cell>
          <cell r="AP7">
            <v>9363</v>
          </cell>
          <cell r="AQ7">
            <v>9362.9</v>
          </cell>
          <cell r="AR7">
            <v>9350.1</v>
          </cell>
          <cell r="AS7">
            <v>9343</v>
          </cell>
          <cell r="AT7">
            <v>9358.2000000000007</v>
          </cell>
          <cell r="AU7">
            <v>9365.6</v>
          </cell>
          <cell r="AV7">
            <v>9381.1</v>
          </cell>
          <cell r="AW7">
            <v>9381.7000000000007</v>
          </cell>
          <cell r="AX7">
            <v>9392.2999999999993</v>
          </cell>
          <cell r="AY7">
            <v>9418.2999999999993</v>
          </cell>
          <cell r="AZ7">
            <v>9427.1</v>
          </cell>
          <cell r="BA7">
            <v>9439.7999999999993</v>
          </cell>
          <cell r="BB7">
            <v>9466</v>
          </cell>
          <cell r="BC7">
            <v>9468.2000000000007</v>
          </cell>
          <cell r="BD7">
            <v>9478.1</v>
          </cell>
          <cell r="BE7">
            <v>9511.9</v>
          </cell>
          <cell r="BF7">
            <v>9520.2999999999993</v>
          </cell>
          <cell r="BG7">
            <v>9519.9</v>
          </cell>
          <cell r="BH7">
            <v>9561.2999999999993</v>
          </cell>
          <cell r="BI7">
            <v>9566.9</v>
          </cell>
          <cell r="BJ7">
            <v>9583.1</v>
          </cell>
          <cell r="BK7">
            <v>9605.1</v>
          </cell>
          <cell r="BL7">
            <v>9618.7999999999993</v>
          </cell>
          <cell r="BM7">
            <v>9639.7000000000007</v>
          </cell>
          <cell r="BN7">
            <v>9688.1</v>
          </cell>
          <cell r="BO7">
            <v>9693.7000000000007</v>
          </cell>
          <cell r="BP7">
            <v>9706.7999999999993</v>
          </cell>
          <cell r="BQ7">
            <v>9761</v>
          </cell>
          <cell r="BR7">
            <v>9779.2999999999993</v>
          </cell>
          <cell r="BS7">
            <v>9813.9</v>
          </cell>
          <cell r="BT7">
            <v>9820.9</v>
          </cell>
          <cell r="BU7">
            <v>9863.6</v>
          </cell>
          <cell r="BV7">
            <v>9885.7999999999993</v>
          </cell>
          <cell r="BW7">
            <v>9925.1</v>
          </cell>
          <cell r="BX7">
            <v>9946.7999999999993</v>
          </cell>
          <cell r="BY7">
            <v>9986.6</v>
          </cell>
          <cell r="BZ7">
            <v>10000</v>
          </cell>
          <cell r="CA7">
            <v>10025.299999999999</v>
          </cell>
          <cell r="CB7">
            <v>10051.1</v>
          </cell>
          <cell r="CC7">
            <v>10059.299999999999</v>
          </cell>
          <cell r="CD7">
            <v>10106.5</v>
          </cell>
          <cell r="CE7">
            <v>10139.799999999999</v>
          </cell>
          <cell r="CF7">
            <v>10152.700000000001</v>
          </cell>
          <cell r="CG7">
            <v>10178.200000000001</v>
          </cell>
          <cell r="CH7">
            <v>10212.200000000001</v>
          </cell>
          <cell r="CI7">
            <v>10231.700000000001</v>
          </cell>
          <cell r="CJ7">
            <v>10268.6</v>
          </cell>
          <cell r="CK7">
            <v>10312.299999999999</v>
          </cell>
          <cell r="CL7">
            <v>10334.6</v>
          </cell>
          <cell r="CM7">
            <v>10359.299999999999</v>
          </cell>
          <cell r="CN7">
            <v>10393.6</v>
          </cell>
          <cell r="CO7">
            <v>10414.700000000001</v>
          </cell>
          <cell r="CP7">
            <v>10430</v>
          </cell>
          <cell r="CQ7">
            <v>10447.700000000001</v>
          </cell>
          <cell r="CR7">
            <v>10482.5</v>
          </cell>
          <cell r="CS7">
            <v>10507.5</v>
          </cell>
          <cell r="CT7">
            <v>10529.3</v>
          </cell>
          <cell r="CU7">
            <v>10562.2</v>
          </cell>
          <cell r="CV7">
            <v>10594.8</v>
          </cell>
          <cell r="CW7">
            <v>10584.4</v>
          </cell>
          <cell r="CX7">
            <v>10606.5</v>
          </cell>
          <cell r="CY7">
            <v>10609.8</v>
          </cell>
          <cell r="CZ7">
            <v>10619.7</v>
          </cell>
          <cell r="DA7">
            <v>10634.9</v>
          </cell>
          <cell r="DB7">
            <v>10639.7</v>
          </cell>
          <cell r="DC7">
            <v>10603.9</v>
          </cell>
          <cell r="DD7">
            <v>10618.3</v>
          </cell>
          <cell r="DE7">
            <v>10609</v>
          </cell>
          <cell r="DF7">
            <v>10578.7</v>
          </cell>
          <cell r="DG7">
            <v>10515.8</v>
          </cell>
          <cell r="DH7">
            <v>10465</v>
          </cell>
          <cell r="DI7">
            <v>10398.700000000001</v>
          </cell>
          <cell r="DJ7">
            <v>10329.6</v>
          </cell>
          <cell r="DK7">
            <v>10310.6</v>
          </cell>
          <cell r="DL7">
            <v>10281.4</v>
          </cell>
          <cell r="DM7">
            <v>10248</v>
          </cell>
          <cell r="DN7">
            <v>10227.299999999999</v>
          </cell>
          <cell r="DO7">
            <v>10219.1</v>
          </cell>
          <cell r="DP7">
            <v>10213</v>
          </cell>
          <cell r="DQ7">
            <v>10214.9</v>
          </cell>
          <cell r="DR7">
            <v>10212.1</v>
          </cell>
          <cell r="DS7">
            <v>10229.200000000001</v>
          </cell>
          <cell r="DT7">
            <v>10245.200000000001</v>
          </cell>
          <cell r="DU7">
            <v>10271.1</v>
          </cell>
          <cell r="DV7">
            <v>10290.4</v>
          </cell>
          <cell r="DW7">
            <v>10351.1</v>
          </cell>
          <cell r="DX7">
            <v>10354.299999999999</v>
          </cell>
          <cell r="DY7">
            <v>10346.299999999999</v>
          </cell>
          <cell r="DZ7">
            <v>10360.9</v>
          </cell>
          <cell r="EA7">
            <v>10370.200000000001</v>
          </cell>
          <cell r="EB7">
            <v>10407.6</v>
          </cell>
          <cell r="EC7">
            <v>10417.4</v>
          </cell>
          <cell r="ED7">
            <v>10434.5</v>
          </cell>
          <cell r="EE7">
            <v>10452.200000000001</v>
          </cell>
          <cell r="EF7">
            <v>10464.9</v>
          </cell>
          <cell r="EG7">
            <v>10496</v>
          </cell>
          <cell r="EH7">
            <v>10529.8</v>
          </cell>
          <cell r="EI7">
            <v>10532.6</v>
          </cell>
          <cell r="EJ7">
            <v>10551.9</v>
          </cell>
          <cell r="EK7">
            <v>10581.5</v>
          </cell>
          <cell r="EL7">
            <v>10586.1</v>
          </cell>
          <cell r="EM7">
            <v>10594.9</v>
          </cell>
          <cell r="EN7">
            <v>10605.8</v>
          </cell>
          <cell r="EO7">
            <v>10618.7</v>
          </cell>
          <cell r="EP7">
            <v>10643.2</v>
          </cell>
          <cell r="EQ7">
            <v>10710.9</v>
          </cell>
          <cell r="ER7">
            <v>10730.8</v>
          </cell>
          <cell r="ES7">
            <v>10742.4</v>
          </cell>
          <cell r="ET7">
            <v>10757.2</v>
          </cell>
          <cell r="EU7">
            <v>10770.8</v>
          </cell>
          <cell r="EV7">
            <v>10786.2</v>
          </cell>
          <cell r="EW7">
            <v>10807.6</v>
          </cell>
          <cell r="EX7">
            <v>10836.6</v>
          </cell>
          <cell r="EY7">
            <v>10846.6</v>
          </cell>
          <cell r="EZ7">
            <v>10883.2</v>
          </cell>
        </row>
        <row r="8">
          <cell r="C8">
            <v>36526</v>
          </cell>
          <cell r="D8">
            <v>36557</v>
          </cell>
          <cell r="E8">
            <v>36586</v>
          </cell>
          <cell r="F8">
            <v>36617</v>
          </cell>
          <cell r="G8">
            <v>36647</v>
          </cell>
          <cell r="H8">
            <v>36678</v>
          </cell>
          <cell r="I8">
            <v>36708</v>
          </cell>
          <cell r="J8">
            <v>36739</v>
          </cell>
          <cell r="K8">
            <v>36770</v>
          </cell>
          <cell r="L8">
            <v>36800</v>
          </cell>
          <cell r="M8">
            <v>36831</v>
          </cell>
          <cell r="N8">
            <v>36861</v>
          </cell>
          <cell r="O8">
            <v>36892</v>
          </cell>
          <cell r="P8">
            <v>36923</v>
          </cell>
          <cell r="Q8">
            <v>36951</v>
          </cell>
          <cell r="R8">
            <v>36982</v>
          </cell>
          <cell r="S8">
            <v>37012</v>
          </cell>
          <cell r="T8">
            <v>37043</v>
          </cell>
          <cell r="U8">
            <v>37073</v>
          </cell>
          <cell r="V8">
            <v>37104</v>
          </cell>
          <cell r="W8">
            <v>37135</v>
          </cell>
          <cell r="X8">
            <v>37165</v>
          </cell>
          <cell r="Y8">
            <v>37196</v>
          </cell>
          <cell r="Z8">
            <v>37226</v>
          </cell>
          <cell r="AA8">
            <v>37257</v>
          </cell>
          <cell r="AB8">
            <v>37288</v>
          </cell>
          <cell r="AC8">
            <v>37316</v>
          </cell>
          <cell r="AD8">
            <v>37347</v>
          </cell>
          <cell r="AE8">
            <v>37377</v>
          </cell>
          <cell r="AF8">
            <v>37408</v>
          </cell>
          <cell r="AG8">
            <v>37438</v>
          </cell>
          <cell r="AH8">
            <v>37469</v>
          </cell>
          <cell r="AI8">
            <v>37500</v>
          </cell>
          <cell r="AJ8">
            <v>37530</v>
          </cell>
          <cell r="AK8">
            <v>37561</v>
          </cell>
          <cell r="AL8">
            <v>37591</v>
          </cell>
          <cell r="AM8">
            <v>37622</v>
          </cell>
          <cell r="AN8">
            <v>37653</v>
          </cell>
          <cell r="AO8">
            <v>37681</v>
          </cell>
          <cell r="AP8">
            <v>37712</v>
          </cell>
          <cell r="AQ8">
            <v>37742</v>
          </cell>
          <cell r="AR8">
            <v>37773</v>
          </cell>
          <cell r="AS8">
            <v>37803</v>
          </cell>
          <cell r="AT8">
            <v>37834</v>
          </cell>
          <cell r="AU8">
            <v>37865</v>
          </cell>
          <cell r="AV8">
            <v>37895</v>
          </cell>
          <cell r="AW8">
            <v>37926</v>
          </cell>
          <cell r="AX8">
            <v>37956</v>
          </cell>
          <cell r="AY8">
            <v>37987</v>
          </cell>
          <cell r="AZ8">
            <v>38018</v>
          </cell>
          <cell r="BA8">
            <v>38047</v>
          </cell>
          <cell r="BB8">
            <v>38078</v>
          </cell>
          <cell r="BC8">
            <v>38108</v>
          </cell>
          <cell r="BD8">
            <v>38139</v>
          </cell>
          <cell r="BE8">
            <v>38169</v>
          </cell>
          <cell r="BF8">
            <v>38200</v>
          </cell>
          <cell r="BG8">
            <v>38231</v>
          </cell>
          <cell r="BH8">
            <v>38261</v>
          </cell>
          <cell r="BI8">
            <v>38292</v>
          </cell>
          <cell r="BJ8">
            <v>38322</v>
          </cell>
          <cell r="BK8">
            <v>38353</v>
          </cell>
          <cell r="BL8">
            <v>38384</v>
          </cell>
          <cell r="BM8">
            <v>38412</v>
          </cell>
          <cell r="BN8">
            <v>38443</v>
          </cell>
          <cell r="BO8">
            <v>38473</v>
          </cell>
          <cell r="BP8">
            <v>38504</v>
          </cell>
          <cell r="BQ8">
            <v>38534</v>
          </cell>
          <cell r="BR8">
            <v>38565</v>
          </cell>
          <cell r="BS8">
            <v>38596</v>
          </cell>
          <cell r="BT8">
            <v>38626</v>
          </cell>
          <cell r="BU8">
            <v>38657</v>
          </cell>
          <cell r="BV8">
            <v>38687</v>
          </cell>
          <cell r="BW8">
            <v>38718</v>
          </cell>
          <cell r="BX8">
            <v>38749</v>
          </cell>
          <cell r="BY8">
            <v>38777</v>
          </cell>
          <cell r="BZ8">
            <v>38808</v>
          </cell>
          <cell r="CA8">
            <v>38838</v>
          </cell>
          <cell r="CB8">
            <v>38869</v>
          </cell>
          <cell r="CC8">
            <v>38899</v>
          </cell>
          <cell r="CD8">
            <v>38930</v>
          </cell>
          <cell r="CE8">
            <v>38961</v>
          </cell>
          <cell r="CF8">
            <v>38991</v>
          </cell>
          <cell r="CG8">
            <v>39022</v>
          </cell>
          <cell r="CH8">
            <v>39052</v>
          </cell>
          <cell r="CI8">
            <v>39083</v>
          </cell>
          <cell r="CJ8">
            <v>39114</v>
          </cell>
          <cell r="CK8">
            <v>39142</v>
          </cell>
          <cell r="CL8">
            <v>39173</v>
          </cell>
          <cell r="CM8">
            <v>39203</v>
          </cell>
          <cell r="CN8">
            <v>39234</v>
          </cell>
          <cell r="CO8">
            <v>39264</v>
          </cell>
          <cell r="CP8">
            <v>39295</v>
          </cell>
          <cell r="CQ8">
            <v>39326</v>
          </cell>
          <cell r="CR8">
            <v>39356</v>
          </cell>
          <cell r="CS8">
            <v>39387</v>
          </cell>
          <cell r="CT8">
            <v>39417</v>
          </cell>
          <cell r="CU8">
            <v>39448</v>
          </cell>
          <cell r="CV8">
            <v>39479</v>
          </cell>
          <cell r="CW8">
            <v>39508</v>
          </cell>
          <cell r="CX8">
            <v>39539</v>
          </cell>
          <cell r="CY8">
            <v>39569</v>
          </cell>
          <cell r="CZ8">
            <v>39600</v>
          </cell>
          <cell r="DA8">
            <v>39630</v>
          </cell>
          <cell r="DB8">
            <v>39661</v>
          </cell>
          <cell r="DC8">
            <v>39692</v>
          </cell>
          <cell r="DD8">
            <v>39722</v>
          </cell>
          <cell r="DE8">
            <v>39753</v>
          </cell>
          <cell r="DF8">
            <v>39783</v>
          </cell>
          <cell r="DG8">
            <v>39814</v>
          </cell>
          <cell r="DH8">
            <v>39845</v>
          </cell>
          <cell r="DI8">
            <v>39873</v>
          </cell>
          <cell r="DJ8">
            <v>39904</v>
          </cell>
          <cell r="DK8">
            <v>39934</v>
          </cell>
          <cell r="DL8">
            <v>39965</v>
          </cell>
          <cell r="DM8">
            <v>39995</v>
          </cell>
          <cell r="DN8">
            <v>40026</v>
          </cell>
          <cell r="DO8">
            <v>40057</v>
          </cell>
          <cell r="DP8">
            <v>40087</v>
          </cell>
          <cell r="DQ8">
            <v>40118</v>
          </cell>
          <cell r="DR8">
            <v>40148</v>
          </cell>
          <cell r="DS8">
            <v>40179</v>
          </cell>
          <cell r="DT8">
            <v>40210</v>
          </cell>
          <cell r="DU8">
            <v>40238</v>
          </cell>
          <cell r="DV8">
            <v>40269</v>
          </cell>
          <cell r="DW8">
            <v>40299</v>
          </cell>
          <cell r="DX8">
            <v>40330</v>
          </cell>
          <cell r="DY8">
            <v>40360</v>
          </cell>
          <cell r="DZ8">
            <v>40391</v>
          </cell>
          <cell r="EA8">
            <v>40422</v>
          </cell>
          <cell r="EB8">
            <v>40452</v>
          </cell>
          <cell r="EC8">
            <v>40483</v>
          </cell>
          <cell r="ED8">
            <v>40513</v>
          </cell>
          <cell r="EE8">
            <v>40544</v>
          </cell>
          <cell r="EF8">
            <v>40575</v>
          </cell>
          <cell r="EG8">
            <v>40603</v>
          </cell>
          <cell r="EH8">
            <v>40634</v>
          </cell>
          <cell r="EI8">
            <v>40664</v>
          </cell>
          <cell r="EJ8">
            <v>40695</v>
          </cell>
          <cell r="EK8">
            <v>40725</v>
          </cell>
          <cell r="EL8">
            <v>40756</v>
          </cell>
          <cell r="EM8">
            <v>40787</v>
          </cell>
          <cell r="EN8">
            <v>40817</v>
          </cell>
          <cell r="EO8">
            <v>40848</v>
          </cell>
          <cell r="EP8">
            <v>40878</v>
          </cell>
          <cell r="EQ8">
            <v>40909</v>
          </cell>
          <cell r="ER8">
            <v>40940</v>
          </cell>
          <cell r="ES8">
            <v>40969</v>
          </cell>
          <cell r="ET8">
            <v>41000</v>
          </cell>
          <cell r="EU8">
            <v>41030</v>
          </cell>
          <cell r="EV8">
            <v>41061</v>
          </cell>
          <cell r="EW8">
            <v>41091</v>
          </cell>
          <cell r="EX8">
            <v>41122</v>
          </cell>
          <cell r="EY8">
            <v>41153</v>
          </cell>
          <cell r="EZ8">
            <v>41183</v>
          </cell>
        </row>
        <row r="13">
          <cell r="B13" t="str">
            <v>Jobs lost since December 2007</v>
          </cell>
          <cell r="CT13">
            <v>10529.3</v>
          </cell>
          <cell r="CU13">
            <v>10529.3</v>
          </cell>
          <cell r="CV13">
            <v>10529.3</v>
          </cell>
          <cell r="CW13">
            <v>10529.3</v>
          </cell>
          <cell r="CX13">
            <v>10529.3</v>
          </cell>
          <cell r="CY13">
            <v>10529.3</v>
          </cell>
          <cell r="CZ13">
            <v>10529.3</v>
          </cell>
          <cell r="DA13">
            <v>10529.3</v>
          </cell>
          <cell r="DB13">
            <v>10529.3</v>
          </cell>
          <cell r="DC13">
            <v>10529.3</v>
          </cell>
          <cell r="DD13">
            <v>10529.3</v>
          </cell>
          <cell r="DE13">
            <v>10529.3</v>
          </cell>
          <cell r="DF13">
            <v>10529.3</v>
          </cell>
          <cell r="DG13">
            <v>10529.3</v>
          </cell>
          <cell r="DH13">
            <v>10529.3</v>
          </cell>
          <cell r="DI13">
            <v>10529.3</v>
          </cell>
          <cell r="DJ13">
            <v>10529.3</v>
          </cell>
          <cell r="DK13">
            <v>10529.3</v>
          </cell>
          <cell r="DL13">
            <v>10529.3</v>
          </cell>
          <cell r="DM13">
            <v>10529.3</v>
          </cell>
          <cell r="DN13">
            <v>10529.3</v>
          </cell>
          <cell r="DO13">
            <v>10529.3</v>
          </cell>
          <cell r="DP13">
            <v>10529.3</v>
          </cell>
          <cell r="DQ13">
            <v>10529.3</v>
          </cell>
          <cell r="DR13">
            <v>10529.3</v>
          </cell>
          <cell r="DS13">
            <v>10529.3</v>
          </cell>
          <cell r="DT13">
            <v>10529.3</v>
          </cell>
          <cell r="DU13">
            <v>10529.3</v>
          </cell>
          <cell r="DV13">
            <v>10529.3</v>
          </cell>
          <cell r="DW13">
            <v>10529.3</v>
          </cell>
          <cell r="DX13">
            <v>10529.3</v>
          </cell>
          <cell r="DY13">
            <v>10529.3</v>
          </cell>
          <cell r="DZ13">
            <v>10529.3</v>
          </cell>
          <cell r="EA13">
            <v>10529.3</v>
          </cell>
          <cell r="EB13">
            <v>10529.3</v>
          </cell>
          <cell r="EC13">
            <v>10529.3</v>
          </cell>
          <cell r="ED13">
            <v>10529.3</v>
          </cell>
          <cell r="EE13">
            <v>10529.3</v>
          </cell>
          <cell r="EF13">
            <v>10529.3</v>
          </cell>
          <cell r="EG13">
            <v>10529.3</v>
          </cell>
          <cell r="EH13">
            <v>10529.3</v>
          </cell>
          <cell r="EI13">
            <v>10529.3</v>
          </cell>
          <cell r="EJ13">
            <v>10529.3</v>
          </cell>
          <cell r="EK13">
            <v>10529.3</v>
          </cell>
          <cell r="EL13">
            <v>10529.3</v>
          </cell>
          <cell r="EM13">
            <v>10529.3</v>
          </cell>
          <cell r="EN13">
            <v>10529.3</v>
          </cell>
          <cell r="EO13">
            <v>10529.3</v>
          </cell>
          <cell r="EP13">
            <v>10529.3</v>
          </cell>
          <cell r="EQ13">
            <v>10529.3</v>
          </cell>
          <cell r="ER13">
            <v>10529.3</v>
          </cell>
          <cell r="ES13">
            <v>10529.3</v>
          </cell>
          <cell r="ET13">
            <v>10529.3</v>
          </cell>
          <cell r="EU13">
            <v>10529.3</v>
          </cell>
          <cell r="EV13">
            <v>10529.3</v>
          </cell>
          <cell r="EW13">
            <v>10529.3</v>
          </cell>
          <cell r="EX13">
            <v>10529.3</v>
          </cell>
          <cell r="EY13">
            <v>10529.3</v>
          </cell>
          <cell r="EZ13">
            <v>10529.3</v>
          </cell>
        </row>
        <row r="14">
          <cell r="B14" t="str">
            <v>Jobs needed to keep up with population growth</v>
          </cell>
          <cell r="CT14">
            <v>10529.3</v>
          </cell>
          <cell r="CU14">
            <v>10546.233102421802</v>
          </cell>
          <cell r="CV14">
            <v>10562.468006784129</v>
          </cell>
          <cell r="CW14">
            <v>10578.918248864113</v>
          </cell>
          <cell r="CX14">
            <v>10595.676801771046</v>
          </cell>
          <cell r="CY14">
            <v>10612.615902457965</v>
          </cell>
          <cell r="CZ14">
            <v>10630.271795826216</v>
          </cell>
          <cell r="DA14">
            <v>10647.732145751694</v>
          </cell>
          <cell r="DB14">
            <v>10666.814426564475</v>
          </cell>
          <cell r="DC14">
            <v>10685.600393080536</v>
          </cell>
          <cell r="DD14">
            <v>10704.605896099836</v>
          </cell>
          <cell r="DE14">
            <v>10722.858017020595</v>
          </cell>
          <cell r="DF14">
            <v>10739.794718401467</v>
          </cell>
          <cell r="DG14">
            <v>10757.460808820415</v>
          </cell>
          <cell r="DH14">
            <v>10774.228359125022</v>
          </cell>
          <cell r="DI14">
            <v>10790.660606409658</v>
          </cell>
          <cell r="DJ14">
            <v>10807.432355499846</v>
          </cell>
          <cell r="DK14">
            <v>10824.577196680235</v>
          </cell>
          <cell r="DL14">
            <v>10841.990760137811</v>
          </cell>
          <cell r="DM14">
            <v>10859.942367976269</v>
          </cell>
          <cell r="DN14">
            <v>10877.714627687767</v>
          </cell>
          <cell r="DO14">
            <v>10895.159382123944</v>
          </cell>
          <cell r="DP14">
            <v>10913.314331149828</v>
          </cell>
          <cell r="DQ14">
            <v>10929.894135756311</v>
          </cell>
          <cell r="DR14">
            <v>10945.372059061028</v>
          </cell>
          <cell r="DS14">
            <v>10961.520588405689</v>
          </cell>
          <cell r="DT14">
            <v>10976.682403138806</v>
          </cell>
          <cell r="DU14">
            <v>10991.888605033781</v>
          </cell>
          <cell r="DV14">
            <v>11121.539306031489</v>
          </cell>
          <cell r="DW14">
            <v>11139.355952904845</v>
          </cell>
          <cell r="DX14">
            <v>11157.665057344204</v>
          </cell>
          <cell r="DY14">
            <v>11176.323860639812</v>
          </cell>
          <cell r="DZ14">
            <v>11195.10022993169</v>
          </cell>
          <cell r="EA14">
            <v>11213.559890825454</v>
          </cell>
          <cell r="EB14">
            <v>11232.527604774523</v>
          </cell>
          <cell r="EC14">
            <v>11250.531997346001</v>
          </cell>
          <cell r="ED14">
            <v>11267.71522742313</v>
          </cell>
          <cell r="EE14">
            <v>11285.228961908138</v>
          </cell>
          <cell r="EF14">
            <v>11301.618621510452</v>
          </cell>
          <cell r="EG14">
            <v>11318.11205109927</v>
          </cell>
          <cell r="EH14">
            <v>11334.982171737356</v>
          </cell>
          <cell r="EI14">
            <v>11352.14080892751</v>
          </cell>
          <cell r="EJ14">
            <v>11369.6587421981</v>
          </cell>
          <cell r="EK14">
            <v>11387.58755662912</v>
          </cell>
          <cell r="EL14">
            <v>11404.479271021624</v>
          </cell>
          <cell r="EM14">
            <v>11421.147849951822</v>
          </cell>
          <cell r="EN14">
            <v>11437.971184122007</v>
          </cell>
          <cell r="EO14">
            <v>11453.886980780175</v>
          </cell>
          <cell r="EP14">
            <v>11468.879044610516</v>
          </cell>
          <cell r="EQ14">
            <v>11484.118836790138</v>
          </cell>
          <cell r="ER14">
            <v>11498.882366719568</v>
          </cell>
          <cell r="ES14">
            <v>11513.37237575972</v>
          </cell>
          <cell r="ET14">
            <v>11528.551585461673</v>
          </cell>
          <cell r="EU14">
            <v>11543.642620666424</v>
          </cell>
          <cell r="EV14">
            <v>11559.172728877649</v>
          </cell>
          <cell r="EW14">
            <v>11575.13531200372</v>
          </cell>
          <cell r="EX14">
            <v>11592.072013384592</v>
          </cell>
          <cell r="EY14">
            <v>11608.785579303158</v>
          </cell>
          <cell r="EZ14">
            <v>11625.644903064036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scratch sheet2"/>
      <sheetName val="scratch sheet2"/>
      <sheetName val="Table of Contents"/>
      <sheetName val="Headline"/>
      <sheetName val="JOBS DEFICIT"/>
      <sheetName val="S&amp;L JOBS DEFICIT"/>
      <sheetName val="scratch sheet"/>
      <sheetName val="US 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"/>
      <sheetName val="Jobs - Leisure hospitality hist"/>
      <sheetName val="Data - Monthly pop hist"/>
      <sheetName val="Data - Population age 20-64"/>
      <sheetName val="Data - Q pop growth"/>
      <sheetName val="Jobs - Total Government"/>
      <sheetName val="Jobs - Total Government hist."/>
      <sheetName val="Jobs - State"/>
      <sheetName val="Jobs - Local"/>
      <sheetName val="Jobs - State &amp; Local"/>
      <sheetName val="Data - Monthly population"/>
      <sheetName val="Data - Monthly population (2)"/>
      <sheetName val="Data - Population %growth"/>
      <sheetName val="Data - Population %growth2"/>
      <sheetName val="Reference Sheet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>
            <v>9313.7999999999993</v>
          </cell>
          <cell r="D7">
            <v>9334.2000000000007</v>
          </cell>
          <cell r="E7">
            <v>9365.5</v>
          </cell>
          <cell r="F7">
            <v>9371.2000000000007</v>
          </cell>
          <cell r="G7">
            <v>9417.2000000000007</v>
          </cell>
          <cell r="H7">
            <v>9434.2000000000007</v>
          </cell>
          <cell r="I7">
            <v>9438</v>
          </cell>
          <cell r="J7">
            <v>9468.6</v>
          </cell>
          <cell r="K7">
            <v>9486.9</v>
          </cell>
          <cell r="L7">
            <v>9498.6</v>
          </cell>
          <cell r="M7">
            <v>9517.6</v>
          </cell>
          <cell r="N7">
            <v>9536.4</v>
          </cell>
          <cell r="O7">
            <v>9542.4</v>
          </cell>
          <cell r="P7">
            <v>9552.5</v>
          </cell>
          <cell r="Q7">
            <v>9555.6</v>
          </cell>
          <cell r="R7">
            <v>9546.1</v>
          </cell>
          <cell r="S7">
            <v>9543</v>
          </cell>
          <cell r="T7">
            <v>9545.9</v>
          </cell>
          <cell r="U7">
            <v>9516.4</v>
          </cell>
          <cell r="V7">
            <v>9525.5</v>
          </cell>
          <cell r="W7">
            <v>9497.6</v>
          </cell>
          <cell r="X7">
            <v>9466.1</v>
          </cell>
          <cell r="Y7">
            <v>9451.2000000000007</v>
          </cell>
          <cell r="Z7">
            <v>9428.6</v>
          </cell>
          <cell r="AA7">
            <v>9421.6</v>
          </cell>
          <cell r="AB7">
            <v>9417</v>
          </cell>
          <cell r="AC7">
            <v>9421.4</v>
          </cell>
          <cell r="AD7">
            <v>9416.7999999999993</v>
          </cell>
          <cell r="AE7">
            <v>9432.6</v>
          </cell>
          <cell r="AF7">
            <v>9418.5</v>
          </cell>
          <cell r="AG7">
            <v>9408.1</v>
          </cell>
          <cell r="AH7">
            <v>9417.9</v>
          </cell>
          <cell r="AI7">
            <v>9418</v>
          </cell>
          <cell r="AJ7">
            <v>9406.5</v>
          </cell>
          <cell r="AK7">
            <v>9413</v>
          </cell>
          <cell r="AL7">
            <v>9400.6</v>
          </cell>
          <cell r="AM7">
            <v>9393.4</v>
          </cell>
          <cell r="AN7">
            <v>9382.2000000000007</v>
          </cell>
          <cell r="AO7">
            <v>9365.5</v>
          </cell>
          <cell r="AP7">
            <v>9363</v>
          </cell>
          <cell r="AQ7">
            <v>9362.9</v>
          </cell>
          <cell r="AR7">
            <v>9350.1</v>
          </cell>
          <cell r="AS7">
            <v>9343</v>
          </cell>
          <cell r="AT7">
            <v>9358.2000000000007</v>
          </cell>
          <cell r="AU7">
            <v>9365.6</v>
          </cell>
          <cell r="AV7">
            <v>9381.1</v>
          </cell>
          <cell r="AW7">
            <v>9381.7000000000007</v>
          </cell>
          <cell r="AX7">
            <v>9392.2999999999993</v>
          </cell>
          <cell r="AY7">
            <v>9418.2999999999993</v>
          </cell>
          <cell r="AZ7">
            <v>9427.1</v>
          </cell>
          <cell r="BA7">
            <v>9439.7999999999993</v>
          </cell>
          <cell r="BB7">
            <v>9466</v>
          </cell>
          <cell r="BC7">
            <v>9468.2000000000007</v>
          </cell>
          <cell r="BD7">
            <v>9478.1</v>
          </cell>
          <cell r="BE7">
            <v>9511.9</v>
          </cell>
          <cell r="BF7">
            <v>9520.2999999999993</v>
          </cell>
          <cell r="BG7">
            <v>9519.9</v>
          </cell>
          <cell r="BH7">
            <v>9561.2999999999993</v>
          </cell>
          <cell r="BI7">
            <v>9566.9</v>
          </cell>
          <cell r="BJ7">
            <v>9583.1</v>
          </cell>
          <cell r="BK7">
            <v>9605.1</v>
          </cell>
          <cell r="BL7">
            <v>9618.7999999999993</v>
          </cell>
          <cell r="BM7">
            <v>9639.7000000000007</v>
          </cell>
          <cell r="BN7">
            <v>9688.1</v>
          </cell>
          <cell r="BO7">
            <v>9693.7000000000007</v>
          </cell>
          <cell r="BP7">
            <v>9706.7999999999993</v>
          </cell>
          <cell r="BQ7">
            <v>9761</v>
          </cell>
          <cell r="BR7">
            <v>9779.2999999999993</v>
          </cell>
          <cell r="BS7">
            <v>9813.9</v>
          </cell>
          <cell r="BT7">
            <v>9820.9</v>
          </cell>
          <cell r="BU7">
            <v>9863.6</v>
          </cell>
          <cell r="BV7">
            <v>9885.7999999999993</v>
          </cell>
          <cell r="BW7">
            <v>9925.1</v>
          </cell>
          <cell r="BX7">
            <v>9946.7999999999993</v>
          </cell>
          <cell r="BY7">
            <v>9986.6</v>
          </cell>
          <cell r="BZ7">
            <v>10000</v>
          </cell>
          <cell r="CA7">
            <v>10025.299999999999</v>
          </cell>
          <cell r="CB7">
            <v>10051.1</v>
          </cell>
          <cell r="CC7">
            <v>10059.299999999999</v>
          </cell>
          <cell r="CD7">
            <v>10106.5</v>
          </cell>
          <cell r="CE7">
            <v>10139.799999999999</v>
          </cell>
          <cell r="CF7">
            <v>10152.700000000001</v>
          </cell>
          <cell r="CG7">
            <v>10178.200000000001</v>
          </cell>
          <cell r="CH7">
            <v>10212.200000000001</v>
          </cell>
          <cell r="CI7">
            <v>10231.700000000001</v>
          </cell>
          <cell r="CJ7">
            <v>10268.6</v>
          </cell>
          <cell r="CK7">
            <v>10312.299999999999</v>
          </cell>
          <cell r="CL7">
            <v>10334.6</v>
          </cell>
          <cell r="CM7">
            <v>10359.299999999999</v>
          </cell>
          <cell r="CN7">
            <v>10393.6</v>
          </cell>
          <cell r="CO7">
            <v>10414.700000000001</v>
          </cell>
          <cell r="CP7">
            <v>10430</v>
          </cell>
          <cell r="CQ7">
            <v>10447.700000000001</v>
          </cell>
          <cell r="CR7">
            <v>10482.5</v>
          </cell>
          <cell r="CS7">
            <v>10507.5</v>
          </cell>
          <cell r="CT7">
            <v>10529.3</v>
          </cell>
          <cell r="CU7">
            <v>10562.2</v>
          </cell>
          <cell r="CV7">
            <v>10594.8</v>
          </cell>
          <cell r="CW7">
            <v>10584.4</v>
          </cell>
          <cell r="CX7">
            <v>10606.5</v>
          </cell>
          <cell r="CY7">
            <v>10609.8</v>
          </cell>
          <cell r="CZ7">
            <v>10619.7</v>
          </cell>
          <cell r="DA7">
            <v>10634.9</v>
          </cell>
          <cell r="DB7">
            <v>10639.7</v>
          </cell>
          <cell r="DC7">
            <v>10603.9</v>
          </cell>
          <cell r="DD7">
            <v>10618.3</v>
          </cell>
          <cell r="DE7">
            <v>10609</v>
          </cell>
          <cell r="DF7">
            <v>10578.7</v>
          </cell>
          <cell r="DG7">
            <v>10515.8</v>
          </cell>
          <cell r="DH7">
            <v>10465</v>
          </cell>
          <cell r="DI7">
            <v>10398.700000000001</v>
          </cell>
          <cell r="DJ7">
            <v>10329.6</v>
          </cell>
          <cell r="DK7">
            <v>10310.6</v>
          </cell>
          <cell r="DL7">
            <v>10281.4</v>
          </cell>
          <cell r="DM7">
            <v>10248</v>
          </cell>
          <cell r="DN7">
            <v>10227.299999999999</v>
          </cell>
          <cell r="DO7">
            <v>10219.1</v>
          </cell>
          <cell r="DP7">
            <v>10213</v>
          </cell>
          <cell r="DQ7">
            <v>10214.9</v>
          </cell>
          <cell r="DR7">
            <v>10212.1</v>
          </cell>
          <cell r="DS7">
            <v>10229.200000000001</v>
          </cell>
          <cell r="DT7">
            <v>10245.200000000001</v>
          </cell>
          <cell r="DU7">
            <v>10271.1</v>
          </cell>
          <cell r="DV7">
            <v>10290.4</v>
          </cell>
          <cell r="DW7">
            <v>10351.1</v>
          </cell>
          <cell r="DX7">
            <v>10354.299999999999</v>
          </cell>
          <cell r="DY7">
            <v>10346.299999999999</v>
          </cell>
          <cell r="DZ7">
            <v>10360.9</v>
          </cell>
          <cell r="EA7">
            <v>10370.200000000001</v>
          </cell>
          <cell r="EB7">
            <v>10407.6</v>
          </cell>
          <cell r="EC7">
            <v>10417.4</v>
          </cell>
          <cell r="ED7">
            <v>10434.5</v>
          </cell>
          <cell r="EE7">
            <v>10452.200000000001</v>
          </cell>
          <cell r="EF7">
            <v>10464.9</v>
          </cell>
          <cell r="EG7">
            <v>10496</v>
          </cell>
          <cell r="EH7">
            <v>10529.8</v>
          </cell>
          <cell r="EI7">
            <v>10532.6</v>
          </cell>
          <cell r="EJ7">
            <v>10551.9</v>
          </cell>
          <cell r="EK7">
            <v>10581.5</v>
          </cell>
          <cell r="EL7">
            <v>10586.1</v>
          </cell>
          <cell r="EM7">
            <v>10594.9</v>
          </cell>
          <cell r="EN7">
            <v>10605.8</v>
          </cell>
          <cell r="EO7">
            <v>10618.7</v>
          </cell>
          <cell r="EP7">
            <v>10643.2</v>
          </cell>
          <cell r="EQ7">
            <v>10710.9</v>
          </cell>
          <cell r="ER7">
            <v>10730.8</v>
          </cell>
          <cell r="ES7">
            <v>10742.4</v>
          </cell>
          <cell r="ET7">
            <v>10757.2</v>
          </cell>
          <cell r="EU7">
            <v>10770.8</v>
          </cell>
          <cell r="EV7">
            <v>10786.2</v>
          </cell>
          <cell r="EW7">
            <v>10807.6</v>
          </cell>
          <cell r="EX7">
            <v>10836.6</v>
          </cell>
          <cell r="EY7">
            <v>10846.6</v>
          </cell>
          <cell r="EZ7">
            <v>10875.4</v>
          </cell>
          <cell r="FA7">
            <v>10897.5</v>
          </cell>
        </row>
        <row r="8">
          <cell r="C8">
            <v>36526</v>
          </cell>
          <cell r="D8">
            <v>36557</v>
          </cell>
          <cell r="E8">
            <v>36586</v>
          </cell>
          <cell r="F8">
            <v>36617</v>
          </cell>
          <cell r="G8">
            <v>36647</v>
          </cell>
          <cell r="H8">
            <v>36678</v>
          </cell>
          <cell r="I8">
            <v>36708</v>
          </cell>
          <cell r="J8">
            <v>36739</v>
          </cell>
          <cell r="K8">
            <v>36770</v>
          </cell>
          <cell r="L8">
            <v>36800</v>
          </cell>
          <cell r="M8">
            <v>36831</v>
          </cell>
          <cell r="N8">
            <v>36861</v>
          </cell>
          <cell r="O8">
            <v>36892</v>
          </cell>
          <cell r="P8">
            <v>36923</v>
          </cell>
          <cell r="Q8">
            <v>36951</v>
          </cell>
          <cell r="R8">
            <v>36982</v>
          </cell>
          <cell r="S8">
            <v>37012</v>
          </cell>
          <cell r="T8">
            <v>37043</v>
          </cell>
          <cell r="U8">
            <v>37073</v>
          </cell>
          <cell r="V8">
            <v>37104</v>
          </cell>
          <cell r="W8">
            <v>37135</v>
          </cell>
          <cell r="X8">
            <v>37165</v>
          </cell>
          <cell r="Y8">
            <v>37196</v>
          </cell>
          <cell r="Z8">
            <v>37226</v>
          </cell>
          <cell r="AA8">
            <v>37257</v>
          </cell>
          <cell r="AB8">
            <v>37288</v>
          </cell>
          <cell r="AC8">
            <v>37316</v>
          </cell>
          <cell r="AD8">
            <v>37347</v>
          </cell>
          <cell r="AE8">
            <v>37377</v>
          </cell>
          <cell r="AF8">
            <v>37408</v>
          </cell>
          <cell r="AG8">
            <v>37438</v>
          </cell>
          <cell r="AH8">
            <v>37469</v>
          </cell>
          <cell r="AI8">
            <v>37500</v>
          </cell>
          <cell r="AJ8">
            <v>37530</v>
          </cell>
          <cell r="AK8">
            <v>37561</v>
          </cell>
          <cell r="AL8">
            <v>37591</v>
          </cell>
          <cell r="AM8">
            <v>37622</v>
          </cell>
          <cell r="AN8">
            <v>37653</v>
          </cell>
          <cell r="AO8">
            <v>37681</v>
          </cell>
          <cell r="AP8">
            <v>37712</v>
          </cell>
          <cell r="AQ8">
            <v>37742</v>
          </cell>
          <cell r="AR8">
            <v>37773</v>
          </cell>
          <cell r="AS8">
            <v>37803</v>
          </cell>
          <cell r="AT8">
            <v>37834</v>
          </cell>
          <cell r="AU8">
            <v>37865</v>
          </cell>
          <cell r="AV8">
            <v>37895</v>
          </cell>
          <cell r="AW8">
            <v>37926</v>
          </cell>
          <cell r="AX8">
            <v>37956</v>
          </cell>
          <cell r="AY8">
            <v>37987</v>
          </cell>
          <cell r="AZ8">
            <v>38018</v>
          </cell>
          <cell r="BA8">
            <v>38047</v>
          </cell>
          <cell r="BB8">
            <v>38078</v>
          </cell>
          <cell r="BC8">
            <v>38108</v>
          </cell>
          <cell r="BD8">
            <v>38139</v>
          </cell>
          <cell r="BE8">
            <v>38169</v>
          </cell>
          <cell r="BF8">
            <v>38200</v>
          </cell>
          <cell r="BG8">
            <v>38231</v>
          </cell>
          <cell r="BH8">
            <v>38261</v>
          </cell>
          <cell r="BI8">
            <v>38292</v>
          </cell>
          <cell r="BJ8">
            <v>38322</v>
          </cell>
          <cell r="BK8">
            <v>38353</v>
          </cell>
          <cell r="BL8">
            <v>38384</v>
          </cell>
          <cell r="BM8">
            <v>38412</v>
          </cell>
          <cell r="BN8">
            <v>38443</v>
          </cell>
          <cell r="BO8">
            <v>38473</v>
          </cell>
          <cell r="BP8">
            <v>38504</v>
          </cell>
          <cell r="BQ8">
            <v>38534</v>
          </cell>
          <cell r="BR8">
            <v>38565</v>
          </cell>
          <cell r="BS8">
            <v>38596</v>
          </cell>
          <cell r="BT8">
            <v>38626</v>
          </cell>
          <cell r="BU8">
            <v>38657</v>
          </cell>
          <cell r="BV8">
            <v>38687</v>
          </cell>
          <cell r="BW8">
            <v>38718</v>
          </cell>
          <cell r="BX8">
            <v>38749</v>
          </cell>
          <cell r="BY8">
            <v>38777</v>
          </cell>
          <cell r="BZ8">
            <v>38808</v>
          </cell>
          <cell r="CA8">
            <v>38838</v>
          </cell>
          <cell r="CB8">
            <v>38869</v>
          </cell>
          <cell r="CC8">
            <v>38899</v>
          </cell>
          <cell r="CD8">
            <v>38930</v>
          </cell>
          <cell r="CE8">
            <v>38961</v>
          </cell>
          <cell r="CF8">
            <v>38991</v>
          </cell>
          <cell r="CG8">
            <v>39022</v>
          </cell>
          <cell r="CH8">
            <v>39052</v>
          </cell>
          <cell r="CI8">
            <v>39083</v>
          </cell>
          <cell r="CJ8">
            <v>39114</v>
          </cell>
          <cell r="CK8">
            <v>39142</v>
          </cell>
          <cell r="CL8">
            <v>39173</v>
          </cell>
          <cell r="CM8">
            <v>39203</v>
          </cell>
          <cell r="CN8">
            <v>39234</v>
          </cell>
          <cell r="CO8">
            <v>39264</v>
          </cell>
          <cell r="CP8">
            <v>39295</v>
          </cell>
          <cell r="CQ8">
            <v>39326</v>
          </cell>
          <cell r="CR8">
            <v>39356</v>
          </cell>
          <cell r="CS8">
            <v>39387</v>
          </cell>
          <cell r="CT8">
            <v>39417</v>
          </cell>
          <cell r="CU8">
            <v>39448</v>
          </cell>
          <cell r="CV8">
            <v>39479</v>
          </cell>
          <cell r="CW8">
            <v>39508</v>
          </cell>
          <cell r="CX8">
            <v>39539</v>
          </cell>
          <cell r="CY8">
            <v>39569</v>
          </cell>
          <cell r="CZ8">
            <v>39600</v>
          </cell>
          <cell r="DA8">
            <v>39630</v>
          </cell>
          <cell r="DB8">
            <v>39661</v>
          </cell>
          <cell r="DC8">
            <v>39692</v>
          </cell>
          <cell r="DD8">
            <v>39722</v>
          </cell>
          <cell r="DE8">
            <v>39753</v>
          </cell>
          <cell r="DF8">
            <v>39783</v>
          </cell>
          <cell r="DG8">
            <v>39814</v>
          </cell>
          <cell r="DH8">
            <v>39845</v>
          </cell>
          <cell r="DI8">
            <v>39873</v>
          </cell>
          <cell r="DJ8">
            <v>39904</v>
          </cell>
          <cell r="DK8">
            <v>39934</v>
          </cell>
          <cell r="DL8">
            <v>39965</v>
          </cell>
          <cell r="DM8">
            <v>39995</v>
          </cell>
          <cell r="DN8">
            <v>40026</v>
          </cell>
          <cell r="DO8">
            <v>40057</v>
          </cell>
          <cell r="DP8">
            <v>40087</v>
          </cell>
          <cell r="DQ8">
            <v>40118</v>
          </cell>
          <cell r="DR8">
            <v>40148</v>
          </cell>
          <cell r="DS8">
            <v>40179</v>
          </cell>
          <cell r="DT8">
            <v>40210</v>
          </cell>
          <cell r="DU8">
            <v>40238</v>
          </cell>
          <cell r="DV8">
            <v>40269</v>
          </cell>
          <cell r="DW8">
            <v>40299</v>
          </cell>
          <cell r="DX8">
            <v>40330</v>
          </cell>
          <cell r="DY8">
            <v>40360</v>
          </cell>
          <cell r="DZ8">
            <v>40391</v>
          </cell>
          <cell r="EA8">
            <v>40422</v>
          </cell>
          <cell r="EB8">
            <v>40452</v>
          </cell>
          <cell r="EC8">
            <v>40483</v>
          </cell>
          <cell r="ED8">
            <v>40513</v>
          </cell>
          <cell r="EE8">
            <v>40544</v>
          </cell>
          <cell r="EF8">
            <v>40575</v>
          </cell>
          <cell r="EG8">
            <v>40603</v>
          </cell>
          <cell r="EH8">
            <v>40634</v>
          </cell>
          <cell r="EI8">
            <v>40664</v>
          </cell>
          <cell r="EJ8">
            <v>40695</v>
          </cell>
          <cell r="EK8">
            <v>40725</v>
          </cell>
          <cell r="EL8">
            <v>40756</v>
          </cell>
          <cell r="EM8">
            <v>40787</v>
          </cell>
          <cell r="EN8">
            <v>40817</v>
          </cell>
          <cell r="EO8">
            <v>40848</v>
          </cell>
          <cell r="EP8">
            <v>40878</v>
          </cell>
          <cell r="EQ8">
            <v>40909</v>
          </cell>
          <cell r="ER8">
            <v>40940</v>
          </cell>
          <cell r="ES8">
            <v>40969</v>
          </cell>
          <cell r="ET8">
            <v>41000</v>
          </cell>
          <cell r="EU8">
            <v>41030</v>
          </cell>
          <cell r="EV8">
            <v>41061</v>
          </cell>
          <cell r="EW8">
            <v>41091</v>
          </cell>
          <cell r="EX8">
            <v>41122</v>
          </cell>
          <cell r="EY8">
            <v>41153</v>
          </cell>
          <cell r="EZ8">
            <v>41183</v>
          </cell>
          <cell r="FA8">
            <v>41214</v>
          </cell>
        </row>
        <row r="13">
          <cell r="B13" t="str">
            <v>Jobs lost since December 2007</v>
          </cell>
          <cell r="CT13">
            <v>10529.3</v>
          </cell>
          <cell r="CU13">
            <v>10529.3</v>
          </cell>
          <cell r="CV13">
            <v>10529.3</v>
          </cell>
          <cell r="CW13">
            <v>10529.3</v>
          </cell>
          <cell r="CX13">
            <v>10529.3</v>
          </cell>
          <cell r="CY13">
            <v>10529.3</v>
          </cell>
          <cell r="CZ13">
            <v>10529.3</v>
          </cell>
          <cell r="DA13">
            <v>10529.3</v>
          </cell>
          <cell r="DB13">
            <v>10529.3</v>
          </cell>
          <cell r="DC13">
            <v>10529.3</v>
          </cell>
          <cell r="DD13">
            <v>10529.3</v>
          </cell>
          <cell r="DE13">
            <v>10529.3</v>
          </cell>
          <cell r="DF13">
            <v>10529.3</v>
          </cell>
          <cell r="DG13">
            <v>10529.3</v>
          </cell>
          <cell r="DH13">
            <v>10529.3</v>
          </cell>
          <cell r="DI13">
            <v>10529.3</v>
          </cell>
          <cell r="DJ13">
            <v>10529.3</v>
          </cell>
          <cell r="DK13">
            <v>10529.3</v>
          </cell>
          <cell r="DL13">
            <v>10529.3</v>
          </cell>
          <cell r="DM13">
            <v>10529.3</v>
          </cell>
          <cell r="DN13">
            <v>10529.3</v>
          </cell>
          <cell r="DO13">
            <v>10529.3</v>
          </cell>
          <cell r="DP13">
            <v>10529.3</v>
          </cell>
          <cell r="DQ13">
            <v>10529.3</v>
          </cell>
          <cell r="DR13">
            <v>10529.3</v>
          </cell>
          <cell r="DS13">
            <v>10529.3</v>
          </cell>
          <cell r="DT13">
            <v>10529.3</v>
          </cell>
          <cell r="DU13">
            <v>10529.3</v>
          </cell>
          <cell r="DV13">
            <v>10529.3</v>
          </cell>
          <cell r="DW13">
            <v>10529.3</v>
          </cell>
          <cell r="DX13">
            <v>10529.3</v>
          </cell>
          <cell r="DY13">
            <v>10529.3</v>
          </cell>
          <cell r="DZ13">
            <v>10529.3</v>
          </cell>
          <cell r="EA13">
            <v>10529.3</v>
          </cell>
          <cell r="EB13">
            <v>10529.3</v>
          </cell>
          <cell r="EC13">
            <v>10529.3</v>
          </cell>
          <cell r="ED13">
            <v>10529.3</v>
          </cell>
          <cell r="EE13">
            <v>10529.3</v>
          </cell>
          <cell r="EF13">
            <v>10529.3</v>
          </cell>
          <cell r="EG13">
            <v>10529.3</v>
          </cell>
          <cell r="EH13">
            <v>10529.3</v>
          </cell>
          <cell r="EI13">
            <v>10529.3</v>
          </cell>
          <cell r="EJ13">
            <v>10529.3</v>
          </cell>
          <cell r="EK13">
            <v>10529.3</v>
          </cell>
          <cell r="EL13">
            <v>10529.3</v>
          </cell>
          <cell r="EM13">
            <v>10529.3</v>
          </cell>
          <cell r="EN13">
            <v>10529.3</v>
          </cell>
          <cell r="EO13">
            <v>10529.3</v>
          </cell>
          <cell r="EP13">
            <v>10529.3</v>
          </cell>
          <cell r="EQ13">
            <v>10529.3</v>
          </cell>
          <cell r="ER13">
            <v>10529.3</v>
          </cell>
          <cell r="ES13">
            <v>10529.3</v>
          </cell>
          <cell r="ET13">
            <v>10529.3</v>
          </cell>
          <cell r="EU13">
            <v>10529.3</v>
          </cell>
          <cell r="EV13">
            <v>10529.3</v>
          </cell>
          <cell r="EW13">
            <v>10529.3</v>
          </cell>
          <cell r="EX13">
            <v>10529.3</v>
          </cell>
          <cell r="EY13">
            <v>10529.3</v>
          </cell>
          <cell r="EZ13">
            <v>10529.3</v>
          </cell>
          <cell r="FA13">
            <v>10529.3</v>
          </cell>
        </row>
        <row r="14">
          <cell r="B14" t="str">
            <v>Jobs needed to keep up with population growth</v>
          </cell>
          <cell r="CT14">
            <v>10529.3</v>
          </cell>
          <cell r="CU14">
            <v>10546.233102421802</v>
          </cell>
          <cell r="CV14">
            <v>10562.468006784129</v>
          </cell>
          <cell r="CW14">
            <v>10578.918248864113</v>
          </cell>
          <cell r="CX14">
            <v>10595.676801771046</v>
          </cell>
          <cell r="CY14">
            <v>10612.615902457965</v>
          </cell>
          <cell r="CZ14">
            <v>10630.271795826216</v>
          </cell>
          <cell r="DA14">
            <v>10647.732145751694</v>
          </cell>
          <cell r="DB14">
            <v>10666.814426564475</v>
          </cell>
          <cell r="DC14">
            <v>10685.600393080536</v>
          </cell>
          <cell r="DD14">
            <v>10704.605896099836</v>
          </cell>
          <cell r="DE14">
            <v>10722.858017020595</v>
          </cell>
          <cell r="DF14">
            <v>10739.794718401467</v>
          </cell>
          <cell r="DG14">
            <v>10757.460808820415</v>
          </cell>
          <cell r="DH14">
            <v>10774.228359125022</v>
          </cell>
          <cell r="DI14">
            <v>10790.660606409658</v>
          </cell>
          <cell r="DJ14">
            <v>10807.432355499846</v>
          </cell>
          <cell r="DK14">
            <v>10824.577196680235</v>
          </cell>
          <cell r="DL14">
            <v>10841.990760137811</v>
          </cell>
          <cell r="DM14">
            <v>10859.942367976269</v>
          </cell>
          <cell r="DN14">
            <v>10877.714627687767</v>
          </cell>
          <cell r="DO14">
            <v>10895.159382123944</v>
          </cell>
          <cell r="DP14">
            <v>10913.314331149828</v>
          </cell>
          <cell r="DQ14">
            <v>10929.894135756311</v>
          </cell>
          <cell r="DR14">
            <v>10945.372059061028</v>
          </cell>
          <cell r="DS14">
            <v>10961.520588405689</v>
          </cell>
          <cell r="DT14">
            <v>10976.682403138806</v>
          </cell>
          <cell r="DU14">
            <v>10991.888605033781</v>
          </cell>
          <cell r="DV14">
            <v>11121.539306031489</v>
          </cell>
          <cell r="DW14">
            <v>11139.355952904845</v>
          </cell>
          <cell r="DX14">
            <v>11157.665057344204</v>
          </cell>
          <cell r="DY14">
            <v>11176.323860639812</v>
          </cell>
          <cell r="DZ14">
            <v>11195.10022993169</v>
          </cell>
          <cell r="EA14">
            <v>11213.559890825454</v>
          </cell>
          <cell r="EB14">
            <v>11232.527604774523</v>
          </cell>
          <cell r="EC14">
            <v>11250.531997346001</v>
          </cell>
          <cell r="ED14">
            <v>11267.71522742313</v>
          </cell>
          <cell r="EE14">
            <v>11285.228961908138</v>
          </cell>
          <cell r="EF14">
            <v>11301.618621510452</v>
          </cell>
          <cell r="EG14">
            <v>11318.11205109927</v>
          </cell>
          <cell r="EH14">
            <v>11334.982171737356</v>
          </cell>
          <cell r="EI14">
            <v>11352.14080892751</v>
          </cell>
          <cell r="EJ14">
            <v>11369.6587421981</v>
          </cell>
          <cell r="EK14">
            <v>11387.58755662912</v>
          </cell>
          <cell r="EL14">
            <v>11404.479271021624</v>
          </cell>
          <cell r="EM14">
            <v>11421.147849951822</v>
          </cell>
          <cell r="EN14">
            <v>11437.971184122007</v>
          </cell>
          <cell r="EO14">
            <v>11453.886980780175</v>
          </cell>
          <cell r="EP14">
            <v>11468.879044610516</v>
          </cell>
          <cell r="EQ14">
            <v>11484.118836790138</v>
          </cell>
          <cell r="ER14">
            <v>11498.882366719568</v>
          </cell>
          <cell r="ES14">
            <v>11513.37237575972</v>
          </cell>
          <cell r="ET14">
            <v>11528.551585461673</v>
          </cell>
          <cell r="EU14">
            <v>11543.642620666424</v>
          </cell>
          <cell r="EV14">
            <v>11559.172728877649</v>
          </cell>
          <cell r="EW14">
            <v>11575.13531200372</v>
          </cell>
          <cell r="EX14">
            <v>11592.072013384592</v>
          </cell>
          <cell r="EY14">
            <v>11608.785579303158</v>
          </cell>
          <cell r="EZ14">
            <v>11625.644903064036</v>
          </cell>
          <cell r="FA14">
            <v>11641.897802221711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4" sqref="B14:C14"/>
    </sheetView>
  </sheetViews>
  <sheetFormatPr defaultColWidth="8.85546875" defaultRowHeight="15" x14ac:dyDescent="0.25"/>
  <cols>
    <col min="1" max="1" width="38.85546875" style="1" customWidth="1"/>
    <col min="2" max="2" width="34.42578125" style="1" customWidth="1"/>
    <col min="3" max="3" width="46" style="1" customWidth="1"/>
    <col min="4" max="16384" width="8.85546875" style="1"/>
  </cols>
  <sheetData>
    <row r="1" spans="1:3" ht="21" customHeight="1" x14ac:dyDescent="0.25">
      <c r="A1" s="145" t="s">
        <v>353</v>
      </c>
      <c r="B1" s="145"/>
      <c r="C1" s="145"/>
    </row>
    <row r="2" spans="1:3" ht="3" customHeight="1" thickBot="1" x14ac:dyDescent="0.3">
      <c r="A2" s="150"/>
      <c r="B2" s="151"/>
      <c r="C2" s="152"/>
    </row>
    <row r="3" spans="1:3" ht="17.25" customHeight="1" x14ac:dyDescent="0.25">
      <c r="A3" s="7"/>
      <c r="B3" s="83" t="s">
        <v>0</v>
      </c>
      <c r="C3" s="83" t="s">
        <v>1</v>
      </c>
    </row>
    <row r="4" spans="1:3" ht="31.5" x14ac:dyDescent="0.25">
      <c r="A4" s="2" t="s">
        <v>2</v>
      </c>
      <c r="B4" s="142" t="s">
        <v>355</v>
      </c>
      <c r="C4" s="101" t="s">
        <v>76</v>
      </c>
    </row>
    <row r="5" spans="1:3" ht="31.5" x14ac:dyDescent="0.25">
      <c r="A5" s="2" t="s">
        <v>3</v>
      </c>
      <c r="B5" s="142" t="s">
        <v>356</v>
      </c>
      <c r="C5" s="101" t="s">
        <v>347</v>
      </c>
    </row>
    <row r="6" spans="1:3" ht="34.5" customHeight="1" x14ac:dyDescent="0.25">
      <c r="A6" s="2" t="s">
        <v>4</v>
      </c>
      <c r="B6" s="102">
        <v>6.2E-2</v>
      </c>
      <c r="C6" s="142" t="s">
        <v>354</v>
      </c>
    </row>
    <row r="7" spans="1:3" ht="35.25" customHeight="1" x14ac:dyDescent="0.25">
      <c r="A7" s="141" t="s">
        <v>84</v>
      </c>
      <c r="B7" s="4" t="s">
        <v>77</v>
      </c>
      <c r="C7" s="3" t="s">
        <v>83</v>
      </c>
    </row>
    <row r="8" spans="1:3" ht="35.25" customHeight="1" x14ac:dyDescent="0.25">
      <c r="A8" s="155" t="s">
        <v>346</v>
      </c>
      <c r="B8" s="156"/>
      <c r="C8" s="157"/>
    </row>
    <row r="9" spans="1:3" ht="15.75" x14ac:dyDescent="0.25">
      <c r="A9" s="2" t="s">
        <v>6</v>
      </c>
      <c r="B9" s="103" t="s">
        <v>357</v>
      </c>
      <c r="C9" s="101" t="s">
        <v>58</v>
      </c>
    </row>
    <row r="10" spans="1:3" ht="15.75" x14ac:dyDescent="0.25">
      <c r="A10" s="2" t="s">
        <v>7</v>
      </c>
      <c r="B10" s="102">
        <v>1.6E-2</v>
      </c>
      <c r="C10" s="101" t="s">
        <v>61</v>
      </c>
    </row>
    <row r="11" spans="1:3" ht="15.75" x14ac:dyDescent="0.25">
      <c r="A11" s="5" t="s">
        <v>8</v>
      </c>
      <c r="B11" s="104">
        <v>0.1057</v>
      </c>
      <c r="C11" s="105" t="s">
        <v>345</v>
      </c>
    </row>
    <row r="12" spans="1:3" ht="15.75" x14ac:dyDescent="0.25">
      <c r="A12" s="55" t="s">
        <v>9</v>
      </c>
      <c r="B12" s="146">
        <v>11641898</v>
      </c>
      <c r="C12" s="147"/>
    </row>
    <row r="13" spans="1:3" ht="15.75" x14ac:dyDescent="0.25">
      <c r="A13" s="8" t="s">
        <v>10</v>
      </c>
      <c r="B13" s="153">
        <v>10897500</v>
      </c>
      <c r="C13" s="154"/>
    </row>
    <row r="14" spans="1:3" ht="16.5" thickBot="1" x14ac:dyDescent="0.3">
      <c r="A14" s="6" t="s">
        <v>5</v>
      </c>
      <c r="B14" s="148">
        <v>744398</v>
      </c>
      <c r="C14" s="149"/>
    </row>
    <row r="15" spans="1:3" ht="24" customHeight="1" x14ac:dyDescent="0.25">
      <c r="A15" s="143" t="s">
        <v>352</v>
      </c>
      <c r="B15" s="143"/>
      <c r="C15" s="143"/>
    </row>
    <row r="16" spans="1:3" ht="9.75" customHeight="1" x14ac:dyDescent="0.25">
      <c r="A16" s="144"/>
      <c r="B16" s="144"/>
      <c r="C16" s="144"/>
    </row>
  </sheetData>
  <mergeCells count="7">
    <mergeCell ref="A15:C16"/>
    <mergeCell ref="A1:C1"/>
    <mergeCell ref="B12:C12"/>
    <mergeCell ref="B14:C14"/>
    <mergeCell ref="A2:C2"/>
    <mergeCell ref="B13:C13"/>
    <mergeCell ref="A8:C8"/>
  </mergeCells>
  <pageMargins left="0.7" right="0.7" top="0.75" bottom="0.75" header="0.3" footer="0.3"/>
  <pageSetup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C1" workbookViewId="0">
      <selection activeCell="G14" sqref="G14"/>
    </sheetView>
  </sheetViews>
  <sheetFormatPr defaultColWidth="8.85546875" defaultRowHeight="15" x14ac:dyDescent="0.25"/>
  <cols>
    <col min="1" max="1" width="26.42578125" bestFit="1" customWidth="1"/>
    <col min="2" max="2" width="17" customWidth="1"/>
    <col min="3" max="3" width="17.7109375" customWidth="1"/>
    <col min="4" max="4" width="44.42578125" customWidth="1"/>
    <col min="5" max="5" width="10.42578125" customWidth="1"/>
    <col min="6" max="6" width="33.42578125" customWidth="1"/>
    <col min="7" max="7" width="17.140625" customWidth="1"/>
    <col min="8" max="8" width="16.28515625" customWidth="1"/>
    <col min="9" max="9" width="32.7109375" bestFit="1" customWidth="1"/>
    <col min="12" max="12" width="13.85546875" customWidth="1"/>
    <col min="15" max="15" width="14" customWidth="1"/>
  </cols>
  <sheetData>
    <row r="1" spans="1:9" ht="22.5" customHeight="1" x14ac:dyDescent="0.25">
      <c r="A1" s="162" t="s">
        <v>72</v>
      </c>
      <c r="B1" s="162"/>
      <c r="C1" s="162"/>
      <c r="D1" s="162"/>
      <c r="E1" s="162"/>
      <c r="F1" s="162"/>
      <c r="G1" s="162"/>
      <c r="H1" s="162"/>
      <c r="I1" s="162"/>
    </row>
    <row r="2" spans="1:9" ht="22.5" customHeight="1" x14ac:dyDescent="0.25">
      <c r="A2" s="162"/>
      <c r="B2" s="162"/>
      <c r="C2" s="162"/>
      <c r="D2" s="162"/>
      <c r="E2" s="162"/>
      <c r="F2" s="162"/>
      <c r="G2" s="162"/>
      <c r="H2" s="162"/>
      <c r="I2" s="162"/>
    </row>
    <row r="3" spans="1:9" ht="20.25" thickBot="1" x14ac:dyDescent="0.35">
      <c r="A3" s="158" t="s">
        <v>358</v>
      </c>
      <c r="B3" s="158"/>
      <c r="C3" s="158"/>
      <c r="D3" s="158"/>
      <c r="F3" s="161" t="s">
        <v>359</v>
      </c>
      <c r="G3" s="161"/>
      <c r="H3" s="161"/>
      <c r="I3" s="161"/>
    </row>
    <row r="4" spans="1:9" ht="19.5" thickTop="1" x14ac:dyDescent="0.3">
      <c r="A4" s="110"/>
      <c r="B4" s="125">
        <v>41194</v>
      </c>
      <c r="C4" s="125">
        <v>41225</v>
      </c>
      <c r="D4" s="111" t="s">
        <v>69</v>
      </c>
      <c r="F4" s="110"/>
      <c r="G4" s="125">
        <v>40858</v>
      </c>
      <c r="H4" s="125">
        <v>41225</v>
      </c>
      <c r="I4" s="111" t="s">
        <v>68</v>
      </c>
    </row>
    <row r="5" spans="1:9" x14ac:dyDescent="0.25">
      <c r="A5" s="112" t="s">
        <v>62</v>
      </c>
      <c r="B5" s="107" t="s">
        <v>71</v>
      </c>
      <c r="C5" s="126" t="s">
        <v>71</v>
      </c>
      <c r="D5" s="113">
        <f>12634394 -12644023</f>
        <v>-9629</v>
      </c>
      <c r="F5" s="112" t="s">
        <v>62</v>
      </c>
      <c r="G5" s="126" t="s">
        <v>362</v>
      </c>
      <c r="H5" s="126" t="s">
        <v>71</v>
      </c>
      <c r="I5" s="138">
        <f>12634394 -12502328</f>
        <v>132066</v>
      </c>
    </row>
    <row r="6" spans="1:9" x14ac:dyDescent="0.25">
      <c r="A6" s="140" t="s">
        <v>67</v>
      </c>
      <c r="B6" s="108">
        <v>832272</v>
      </c>
      <c r="C6" s="108">
        <v>782133</v>
      </c>
      <c r="D6" s="113">
        <f>C6-B6</f>
        <v>-50139</v>
      </c>
      <c r="F6" s="112" t="s">
        <v>67</v>
      </c>
      <c r="G6" s="108">
        <v>946088</v>
      </c>
      <c r="H6" s="108">
        <v>782133</v>
      </c>
      <c r="I6" s="113">
        <f>H6-G6</f>
        <v>-163955</v>
      </c>
    </row>
    <row r="7" spans="1:9" ht="15.75" thickBot="1" x14ac:dyDescent="0.3">
      <c r="A7" s="114" t="s">
        <v>63</v>
      </c>
      <c r="B7" s="109">
        <v>6.6000000000000003E-2</v>
      </c>
      <c r="C7" s="109">
        <v>6.2E-2</v>
      </c>
      <c r="D7" s="115">
        <f>C7-B7</f>
        <v>-4.0000000000000036E-3</v>
      </c>
      <c r="F7" s="114" t="s">
        <v>63</v>
      </c>
      <c r="G7" s="109">
        <v>7.5999999999999998E-2</v>
      </c>
      <c r="H7" s="109">
        <v>6.2E-2</v>
      </c>
      <c r="I7" s="115">
        <f>H7-G7</f>
        <v>-1.3999999999999999E-2</v>
      </c>
    </row>
    <row r="8" spans="1:9" x14ac:dyDescent="0.25">
      <c r="A8" s="116" t="s">
        <v>64</v>
      </c>
      <c r="B8" s="123" t="s">
        <v>349</v>
      </c>
      <c r="C8" s="123" t="s">
        <v>360</v>
      </c>
      <c r="D8" s="121">
        <f>155319000 -155576000</f>
        <v>-257000</v>
      </c>
      <c r="F8" s="116" t="s">
        <v>64</v>
      </c>
      <c r="G8" s="123" t="s">
        <v>348</v>
      </c>
      <c r="H8" s="123" t="s">
        <v>360</v>
      </c>
      <c r="I8" s="127">
        <f>155319000 -154096000</f>
        <v>1223000</v>
      </c>
    </row>
    <row r="9" spans="1:9" x14ac:dyDescent="0.25">
      <c r="A9" s="139" t="s">
        <v>65</v>
      </c>
      <c r="B9" s="124" t="s">
        <v>350</v>
      </c>
      <c r="C9" s="124" t="s">
        <v>361</v>
      </c>
      <c r="D9" s="122">
        <f>12042000 -12248000</f>
        <v>-206000</v>
      </c>
      <c r="F9" s="117" t="s">
        <v>65</v>
      </c>
      <c r="G9" s="128" t="s">
        <v>363</v>
      </c>
      <c r="H9" s="124" t="s">
        <v>361</v>
      </c>
      <c r="I9" s="127">
        <f>12042000 -13325000</f>
        <v>-1283000</v>
      </c>
    </row>
    <row r="10" spans="1:9" ht="15.75" thickBot="1" x14ac:dyDescent="0.3">
      <c r="A10" s="118" t="s">
        <v>66</v>
      </c>
      <c r="B10" s="119">
        <v>7.9000000000000001E-2</v>
      </c>
      <c r="C10" s="119">
        <v>7.8E-2</v>
      </c>
      <c r="D10" s="120">
        <f>C10-B10</f>
        <v>-1.0000000000000009E-3</v>
      </c>
      <c r="F10" s="118" t="s">
        <v>66</v>
      </c>
      <c r="G10" s="119">
        <v>8.5999999999999993E-2</v>
      </c>
      <c r="H10" s="119">
        <v>7.8E-2</v>
      </c>
      <c r="I10" s="120">
        <f>H10-G10</f>
        <v>-7.9999999999999932E-3</v>
      </c>
    </row>
    <row r="11" spans="1:9" x14ac:dyDescent="0.25">
      <c r="A11" s="159" t="s">
        <v>364</v>
      </c>
      <c r="B11" s="159"/>
      <c r="C11" s="159"/>
      <c r="D11" s="159"/>
      <c r="E11" s="159"/>
      <c r="F11" s="159"/>
    </row>
    <row r="12" spans="1:9" x14ac:dyDescent="0.25">
      <c r="A12" s="160"/>
      <c r="B12" s="160"/>
      <c r="C12" s="160"/>
      <c r="D12" s="160"/>
      <c r="E12" s="160"/>
      <c r="F12" s="160"/>
    </row>
  </sheetData>
  <mergeCells count="4">
    <mergeCell ref="A3:D3"/>
    <mergeCell ref="A11:F12"/>
    <mergeCell ref="F3:I3"/>
    <mergeCell ref="A1:I2"/>
  </mergeCells>
  <pageMargins left="0.7" right="0.7" top="0.75" bottom="0.75" header="0.3" footer="0.3"/>
  <pageSetup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K12" workbookViewId="0">
      <selection activeCell="M45" sqref="M45"/>
    </sheetView>
  </sheetViews>
  <sheetFormatPr defaultColWidth="8.85546875" defaultRowHeight="15" x14ac:dyDescent="0.25"/>
  <cols>
    <col min="2" max="2" width="8.85546875" style="95"/>
    <col min="4" max="4" width="9" customWidth="1"/>
  </cols>
  <sheetData>
    <row r="1" spans="1:3" x14ac:dyDescent="0.25">
      <c r="B1" s="95" t="s">
        <v>60</v>
      </c>
      <c r="C1" t="s">
        <v>0</v>
      </c>
    </row>
    <row r="2" spans="1:3" x14ac:dyDescent="0.25">
      <c r="A2" s="96">
        <v>39083</v>
      </c>
      <c r="B2">
        <v>4.5999999999999996</v>
      </c>
      <c r="C2">
        <v>4.5</v>
      </c>
    </row>
    <row r="3" spans="1:3" x14ac:dyDescent="0.25">
      <c r="A3" s="96">
        <v>39114</v>
      </c>
      <c r="B3">
        <v>4.5</v>
      </c>
      <c r="C3">
        <v>4.4000000000000004</v>
      </c>
    </row>
    <row r="4" spans="1:3" x14ac:dyDescent="0.25">
      <c r="A4" s="96">
        <v>39142</v>
      </c>
      <c r="B4">
        <v>4.4000000000000004</v>
      </c>
      <c r="C4">
        <v>4.3</v>
      </c>
    </row>
    <row r="5" spans="1:3" x14ac:dyDescent="0.25">
      <c r="A5" s="96">
        <v>39173</v>
      </c>
      <c r="B5">
        <v>4.5</v>
      </c>
      <c r="C5">
        <v>4.3</v>
      </c>
    </row>
    <row r="6" spans="1:3" x14ac:dyDescent="0.25">
      <c r="A6" s="96">
        <v>39203</v>
      </c>
      <c r="B6">
        <v>4.4000000000000004</v>
      </c>
      <c r="C6">
        <v>4.3</v>
      </c>
    </row>
    <row r="7" spans="1:3" x14ac:dyDescent="0.25">
      <c r="A7" s="96">
        <v>39234</v>
      </c>
      <c r="B7">
        <v>4.5999999999999996</v>
      </c>
      <c r="C7">
        <v>4.3</v>
      </c>
    </row>
    <row r="8" spans="1:3" x14ac:dyDescent="0.25">
      <c r="A8" s="96">
        <v>39264</v>
      </c>
      <c r="B8">
        <v>4.7</v>
      </c>
      <c r="C8">
        <v>4.4000000000000004</v>
      </c>
    </row>
    <row r="9" spans="1:3" x14ac:dyDescent="0.25">
      <c r="A9" s="96">
        <v>39295</v>
      </c>
      <c r="B9">
        <v>4.5999999999999996</v>
      </c>
      <c r="C9">
        <v>4.4000000000000004</v>
      </c>
    </row>
    <row r="10" spans="1:3" x14ac:dyDescent="0.25">
      <c r="A10" s="96">
        <v>39326</v>
      </c>
      <c r="B10">
        <v>4.7</v>
      </c>
      <c r="C10">
        <v>4.4000000000000004</v>
      </c>
    </row>
    <row r="11" spans="1:3" x14ac:dyDescent="0.25">
      <c r="A11" s="96">
        <v>39356</v>
      </c>
      <c r="B11">
        <v>4.7</v>
      </c>
      <c r="C11">
        <v>4.4000000000000004</v>
      </c>
    </row>
    <row r="12" spans="1:3" x14ac:dyDescent="0.25">
      <c r="A12" s="96">
        <v>39387</v>
      </c>
      <c r="B12">
        <v>4.7</v>
      </c>
      <c r="C12">
        <v>4.4000000000000004</v>
      </c>
    </row>
    <row r="13" spans="1:3" x14ac:dyDescent="0.25">
      <c r="A13" s="96">
        <v>39417</v>
      </c>
      <c r="B13" s="95">
        <v>5</v>
      </c>
      <c r="C13">
        <v>4.4000000000000004</v>
      </c>
    </row>
    <row r="14" spans="1:3" x14ac:dyDescent="0.25">
      <c r="A14" s="96">
        <v>39448</v>
      </c>
      <c r="B14" s="95">
        <v>5</v>
      </c>
      <c r="C14">
        <v>4.4000000000000004</v>
      </c>
    </row>
    <row r="15" spans="1:3" x14ac:dyDescent="0.25">
      <c r="A15" s="96">
        <v>39479</v>
      </c>
      <c r="B15" s="95">
        <v>4.9000000000000004</v>
      </c>
      <c r="C15">
        <v>4.4000000000000004</v>
      </c>
    </row>
    <row r="16" spans="1:3" x14ac:dyDescent="0.25">
      <c r="A16" s="96">
        <v>39508</v>
      </c>
      <c r="B16" s="95">
        <v>5.0999999999999996</v>
      </c>
      <c r="C16">
        <v>4.4000000000000004</v>
      </c>
    </row>
    <row r="17" spans="1:3" x14ac:dyDescent="0.25">
      <c r="A17" s="96">
        <v>39539</v>
      </c>
      <c r="B17" s="95">
        <v>5</v>
      </c>
      <c r="C17">
        <v>4.5</v>
      </c>
    </row>
    <row r="18" spans="1:3" x14ac:dyDescent="0.25">
      <c r="A18" s="96">
        <v>39569</v>
      </c>
      <c r="B18" s="95">
        <v>5.4</v>
      </c>
      <c r="C18">
        <v>4.5999999999999996</v>
      </c>
    </row>
    <row r="19" spans="1:3" x14ac:dyDescent="0.25">
      <c r="A19" s="96">
        <v>39600</v>
      </c>
      <c r="B19" s="95">
        <v>5.6</v>
      </c>
      <c r="C19">
        <v>4.8</v>
      </c>
    </row>
    <row r="20" spans="1:3" x14ac:dyDescent="0.25">
      <c r="A20" s="96">
        <v>39630</v>
      </c>
      <c r="B20" s="95">
        <v>5.8</v>
      </c>
      <c r="C20">
        <v>4.9000000000000004</v>
      </c>
    </row>
    <row r="21" spans="1:3" x14ac:dyDescent="0.25">
      <c r="A21" s="96">
        <v>39661</v>
      </c>
      <c r="B21" s="95">
        <v>6.1</v>
      </c>
      <c r="C21">
        <v>5.0999999999999996</v>
      </c>
    </row>
    <row r="22" spans="1:3" x14ac:dyDescent="0.25">
      <c r="A22" s="96">
        <v>39692</v>
      </c>
      <c r="B22" s="95">
        <v>6.1</v>
      </c>
      <c r="C22">
        <v>5.2</v>
      </c>
    </row>
    <row r="23" spans="1:3" x14ac:dyDescent="0.25">
      <c r="A23" s="96">
        <v>39722</v>
      </c>
      <c r="B23" s="95">
        <v>6.5</v>
      </c>
      <c r="C23">
        <v>5.4</v>
      </c>
    </row>
    <row r="24" spans="1:3" x14ac:dyDescent="0.25">
      <c r="A24" s="96">
        <v>39753</v>
      </c>
      <c r="B24" s="95">
        <v>6.8</v>
      </c>
      <c r="C24">
        <v>5.7</v>
      </c>
    </row>
    <row r="25" spans="1:3" x14ac:dyDescent="0.25">
      <c r="A25" s="96">
        <v>39783</v>
      </c>
      <c r="B25" s="95">
        <v>7.3</v>
      </c>
      <c r="C25">
        <v>6.1</v>
      </c>
    </row>
    <row r="26" spans="1:3" x14ac:dyDescent="0.25">
      <c r="A26" s="96">
        <v>39814</v>
      </c>
      <c r="B26" s="95">
        <v>7.8</v>
      </c>
      <c r="C26">
        <v>6.4</v>
      </c>
    </row>
    <row r="27" spans="1:3" x14ac:dyDescent="0.25">
      <c r="A27" s="96">
        <v>39845</v>
      </c>
      <c r="B27" s="95">
        <v>8.3000000000000007</v>
      </c>
      <c r="C27">
        <v>6.7</v>
      </c>
    </row>
    <row r="28" spans="1:3" x14ac:dyDescent="0.25">
      <c r="A28" s="96">
        <v>39873</v>
      </c>
      <c r="B28" s="95">
        <v>8.6999999999999993</v>
      </c>
      <c r="C28" s="95">
        <v>7</v>
      </c>
    </row>
    <row r="29" spans="1:3" x14ac:dyDescent="0.25">
      <c r="A29" s="96">
        <v>39904</v>
      </c>
      <c r="B29" s="95">
        <v>8.9</v>
      </c>
      <c r="C29">
        <v>7.2</v>
      </c>
    </row>
    <row r="30" spans="1:3" x14ac:dyDescent="0.25">
      <c r="A30" s="96">
        <v>39934</v>
      </c>
      <c r="B30" s="95">
        <v>9.4</v>
      </c>
      <c r="C30">
        <v>7.5</v>
      </c>
    </row>
    <row r="31" spans="1:3" x14ac:dyDescent="0.25">
      <c r="A31" s="96">
        <v>39965</v>
      </c>
      <c r="B31" s="95">
        <v>9.5</v>
      </c>
      <c r="C31">
        <v>7.7</v>
      </c>
    </row>
    <row r="32" spans="1:3" x14ac:dyDescent="0.25">
      <c r="A32" s="96">
        <v>39995</v>
      </c>
      <c r="B32" s="95">
        <v>9.5</v>
      </c>
      <c r="C32">
        <v>7.8</v>
      </c>
    </row>
    <row r="33" spans="1:3" x14ac:dyDescent="0.25">
      <c r="A33" s="96">
        <v>40026</v>
      </c>
      <c r="B33" s="95">
        <v>9.6</v>
      </c>
      <c r="C33">
        <v>7.9</v>
      </c>
    </row>
    <row r="34" spans="1:3" x14ac:dyDescent="0.25">
      <c r="A34" s="96">
        <v>40057</v>
      </c>
      <c r="B34" s="95">
        <v>9.8000000000000007</v>
      </c>
      <c r="C34" s="95">
        <v>8</v>
      </c>
    </row>
    <row r="35" spans="1:3" x14ac:dyDescent="0.25">
      <c r="A35" s="96">
        <v>40087</v>
      </c>
      <c r="B35" s="95">
        <v>10</v>
      </c>
      <c r="C35">
        <v>8.1</v>
      </c>
    </row>
    <row r="36" spans="1:3" x14ac:dyDescent="0.25">
      <c r="A36" s="96">
        <v>40118</v>
      </c>
      <c r="B36" s="95">
        <v>9.9</v>
      </c>
      <c r="C36">
        <v>8.1</v>
      </c>
    </row>
    <row r="37" spans="1:3" x14ac:dyDescent="0.25">
      <c r="A37" s="96">
        <v>40148</v>
      </c>
      <c r="B37" s="95">
        <v>9.9</v>
      </c>
      <c r="C37">
        <v>8.1</v>
      </c>
    </row>
    <row r="38" spans="1:3" x14ac:dyDescent="0.25">
      <c r="A38" s="96">
        <v>40179</v>
      </c>
      <c r="B38" s="95">
        <v>9.6999999999999993</v>
      </c>
      <c r="C38">
        <v>8.1999999999999993</v>
      </c>
    </row>
    <row r="39" spans="1:3" x14ac:dyDescent="0.25">
      <c r="A39" s="96">
        <v>40210</v>
      </c>
      <c r="B39" s="95">
        <v>9.8000000000000007</v>
      </c>
      <c r="C39">
        <v>8.1999999999999993</v>
      </c>
    </row>
    <row r="40" spans="1:3" x14ac:dyDescent="0.25">
      <c r="A40" s="96">
        <v>40238</v>
      </c>
      <c r="B40" s="95">
        <v>9.8000000000000007</v>
      </c>
      <c r="C40">
        <v>8.1999999999999993</v>
      </c>
    </row>
    <row r="41" spans="1:3" x14ac:dyDescent="0.25">
      <c r="A41" s="96">
        <v>40269</v>
      </c>
      <c r="B41" s="95">
        <v>9.9</v>
      </c>
      <c r="C41">
        <v>8.1999999999999993</v>
      </c>
    </row>
    <row r="42" spans="1:3" x14ac:dyDescent="0.25">
      <c r="A42" s="96">
        <v>40299</v>
      </c>
      <c r="B42" s="95">
        <v>9.6</v>
      </c>
      <c r="C42">
        <v>8.1999999999999993</v>
      </c>
    </row>
    <row r="43" spans="1:3" x14ac:dyDescent="0.25">
      <c r="A43" s="96">
        <v>40330</v>
      </c>
      <c r="B43" s="95">
        <v>9.4</v>
      </c>
      <c r="C43">
        <v>8.1</v>
      </c>
    </row>
    <row r="44" spans="1:3" x14ac:dyDescent="0.25">
      <c r="A44" s="96">
        <v>40360</v>
      </c>
      <c r="B44" s="95">
        <v>9.5</v>
      </c>
      <c r="C44">
        <v>8.1</v>
      </c>
    </row>
    <row r="45" spans="1:3" x14ac:dyDescent="0.25">
      <c r="A45" s="96">
        <v>40391</v>
      </c>
      <c r="B45" s="95">
        <v>9.6</v>
      </c>
      <c r="C45">
        <v>8.1</v>
      </c>
    </row>
    <row r="46" spans="1:3" x14ac:dyDescent="0.25">
      <c r="A46" s="96">
        <v>40422</v>
      </c>
      <c r="B46" s="95">
        <v>9.5</v>
      </c>
      <c r="C46">
        <v>8.1999999999999993</v>
      </c>
    </row>
    <row r="47" spans="1:3" x14ac:dyDescent="0.25">
      <c r="A47" s="96">
        <v>40452</v>
      </c>
      <c r="B47" s="95">
        <v>9.5</v>
      </c>
      <c r="C47">
        <v>8.1999999999999993</v>
      </c>
    </row>
    <row r="48" spans="1:3" x14ac:dyDescent="0.25">
      <c r="A48" s="96">
        <v>40483</v>
      </c>
      <c r="B48" s="95">
        <v>9.8000000000000007</v>
      </c>
      <c r="C48">
        <v>8.1999999999999993</v>
      </c>
    </row>
    <row r="49" spans="1:3" x14ac:dyDescent="0.25">
      <c r="A49" s="96">
        <v>40513</v>
      </c>
      <c r="B49" s="95">
        <v>9.4</v>
      </c>
      <c r="C49">
        <v>8.1999999999999993</v>
      </c>
    </row>
    <row r="50" spans="1:3" x14ac:dyDescent="0.25">
      <c r="A50" s="96">
        <v>40544</v>
      </c>
      <c r="B50" s="95">
        <v>9.1</v>
      </c>
      <c r="C50">
        <v>8.1</v>
      </c>
    </row>
    <row r="51" spans="1:3" x14ac:dyDescent="0.25">
      <c r="A51" s="96">
        <v>40575</v>
      </c>
      <c r="B51" s="95">
        <v>9</v>
      </c>
      <c r="C51" s="95">
        <v>8</v>
      </c>
    </row>
    <row r="52" spans="1:3" x14ac:dyDescent="0.25">
      <c r="A52" s="96">
        <v>40603</v>
      </c>
      <c r="B52" s="95">
        <v>8.9</v>
      </c>
      <c r="C52" s="95">
        <v>8</v>
      </c>
    </row>
    <row r="53" spans="1:3" x14ac:dyDescent="0.25">
      <c r="A53" s="96">
        <v>40634</v>
      </c>
      <c r="B53" s="95">
        <v>9</v>
      </c>
      <c r="C53" s="95">
        <v>8</v>
      </c>
    </row>
    <row r="54" spans="1:3" x14ac:dyDescent="0.25">
      <c r="A54" s="96">
        <v>40664</v>
      </c>
      <c r="B54" s="95">
        <v>9</v>
      </c>
      <c r="C54">
        <v>8.1</v>
      </c>
    </row>
    <row r="55" spans="1:3" x14ac:dyDescent="0.25">
      <c r="A55" s="96">
        <v>40695</v>
      </c>
      <c r="B55" s="95">
        <v>9.1</v>
      </c>
      <c r="C55">
        <v>8.1</v>
      </c>
    </row>
    <row r="56" spans="1:3" x14ac:dyDescent="0.25">
      <c r="A56" s="96">
        <v>40725</v>
      </c>
      <c r="B56" s="95">
        <v>9.1</v>
      </c>
      <c r="C56">
        <v>8.1</v>
      </c>
    </row>
    <row r="57" spans="1:3" x14ac:dyDescent="0.25">
      <c r="A57" s="96">
        <v>40756</v>
      </c>
      <c r="B57" s="95">
        <v>9.1</v>
      </c>
      <c r="C57">
        <v>8.1</v>
      </c>
    </row>
    <row r="58" spans="1:3" x14ac:dyDescent="0.25">
      <c r="A58" s="96">
        <v>40787</v>
      </c>
      <c r="B58" s="95">
        <v>9</v>
      </c>
      <c r="C58">
        <v>7.9</v>
      </c>
    </row>
    <row r="59" spans="1:3" x14ac:dyDescent="0.25">
      <c r="A59" s="96">
        <v>40817</v>
      </c>
      <c r="B59" s="95">
        <v>8.9</v>
      </c>
      <c r="C59">
        <v>7.8</v>
      </c>
    </row>
    <row r="60" spans="1:3" x14ac:dyDescent="0.25">
      <c r="A60" s="96">
        <v>40848</v>
      </c>
      <c r="B60" s="95">
        <v>8.6999999999999993</v>
      </c>
      <c r="C60">
        <v>7.6</v>
      </c>
    </row>
    <row r="61" spans="1:3" x14ac:dyDescent="0.25">
      <c r="A61" s="96">
        <v>40878</v>
      </c>
      <c r="B61" s="95">
        <v>8.5</v>
      </c>
      <c r="C61">
        <v>7.4</v>
      </c>
    </row>
    <row r="62" spans="1:3" x14ac:dyDescent="0.25">
      <c r="A62" s="96">
        <v>40909</v>
      </c>
      <c r="B62" s="95">
        <v>8.3000000000000007</v>
      </c>
      <c r="C62">
        <v>7.3</v>
      </c>
    </row>
    <row r="63" spans="1:3" x14ac:dyDescent="0.25">
      <c r="A63" s="96">
        <v>40940</v>
      </c>
      <c r="B63" s="95">
        <v>8.3000000000000007</v>
      </c>
      <c r="C63">
        <v>7.1</v>
      </c>
    </row>
    <row r="64" spans="1:3" x14ac:dyDescent="0.25">
      <c r="A64" s="96">
        <v>40969</v>
      </c>
      <c r="B64" s="95">
        <v>8.1999999999999993</v>
      </c>
      <c r="C64" s="95">
        <v>7</v>
      </c>
    </row>
    <row r="65" spans="1:4" x14ac:dyDescent="0.25">
      <c r="A65" s="96">
        <v>41000</v>
      </c>
      <c r="B65" s="95">
        <v>8.1</v>
      </c>
      <c r="C65">
        <v>6.9</v>
      </c>
    </row>
    <row r="66" spans="1:4" x14ac:dyDescent="0.25">
      <c r="A66" s="96">
        <v>41041</v>
      </c>
      <c r="B66" s="95">
        <v>8.1999999999999993</v>
      </c>
      <c r="C66">
        <v>6.9</v>
      </c>
    </row>
    <row r="67" spans="1:4" x14ac:dyDescent="0.25">
      <c r="A67" s="96">
        <v>41072</v>
      </c>
      <c r="B67" s="95">
        <v>8.1999999999999993</v>
      </c>
      <c r="C67" s="95">
        <v>7</v>
      </c>
      <c r="D67" s="95"/>
    </row>
    <row r="68" spans="1:4" x14ac:dyDescent="0.25">
      <c r="A68" s="96">
        <v>41091</v>
      </c>
      <c r="B68" s="95">
        <v>8.3000000000000007</v>
      </c>
      <c r="C68" s="95">
        <v>7.2</v>
      </c>
      <c r="D68" s="95"/>
    </row>
    <row r="69" spans="1:4" x14ac:dyDescent="0.25">
      <c r="A69" s="96">
        <v>41133</v>
      </c>
      <c r="B69" s="95">
        <v>8.1</v>
      </c>
      <c r="C69" s="95">
        <v>7.1</v>
      </c>
      <c r="D69" s="95"/>
    </row>
    <row r="70" spans="1:4" x14ac:dyDescent="0.25">
      <c r="A70" s="96">
        <v>41164</v>
      </c>
      <c r="B70" s="95">
        <v>7.8</v>
      </c>
      <c r="C70" s="95">
        <v>6.8</v>
      </c>
      <c r="D70" s="95"/>
    </row>
    <row r="71" spans="1:4" x14ac:dyDescent="0.25">
      <c r="A71" s="96">
        <v>41194</v>
      </c>
      <c r="B71" s="95">
        <v>7.9</v>
      </c>
      <c r="C71" s="95">
        <v>6.6</v>
      </c>
      <c r="D71" s="95"/>
    </row>
    <row r="72" spans="1:4" x14ac:dyDescent="0.25">
      <c r="A72" s="96">
        <v>41225</v>
      </c>
      <c r="B72" s="95">
        <v>7.8</v>
      </c>
      <c r="C72" s="95">
        <v>6.2</v>
      </c>
      <c r="D72" s="95"/>
    </row>
    <row r="73" spans="1:4" x14ac:dyDescent="0.25">
      <c r="A73" t="s">
        <v>351</v>
      </c>
    </row>
  </sheetData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2"/>
  <sheetViews>
    <sheetView workbookViewId="0">
      <selection activeCell="H58" sqref="H58"/>
    </sheetView>
  </sheetViews>
  <sheetFormatPr defaultColWidth="8.85546875" defaultRowHeight="12.75" x14ac:dyDescent="0.2"/>
  <cols>
    <col min="1" max="1" width="3.42578125" style="85" customWidth="1"/>
    <col min="2" max="2" width="31.85546875" style="85" customWidth="1"/>
    <col min="3" max="3" width="18.7109375" style="85" customWidth="1"/>
    <col min="4" max="4" width="12.7109375" style="85" customWidth="1"/>
    <col min="5" max="5" width="12.42578125" style="85" customWidth="1"/>
    <col min="6" max="6" width="8.85546875" style="85"/>
    <col min="7" max="7" width="15" style="85" customWidth="1"/>
    <col min="8" max="8" width="13.7109375" style="86" customWidth="1"/>
    <col min="9" max="9" width="3.85546875" style="86" customWidth="1"/>
    <col min="10" max="10" width="46.28515625" style="86" customWidth="1"/>
    <col min="11" max="11" width="14" style="86" customWidth="1"/>
    <col min="12" max="12" width="11.7109375" style="86" customWidth="1"/>
    <col min="13" max="13" width="11.7109375" style="86" bestFit="1" customWidth="1"/>
    <col min="14" max="14" width="8.28515625" style="86" customWidth="1"/>
    <col min="15" max="15" width="13" style="86" customWidth="1"/>
    <col min="16" max="27" width="8.85546875" style="86"/>
    <col min="28" max="256" width="8.85546875" style="85"/>
    <col min="257" max="257" width="3.42578125" style="85" customWidth="1"/>
    <col min="258" max="258" width="31.85546875" style="85" customWidth="1"/>
    <col min="259" max="259" width="18.7109375" style="85" customWidth="1"/>
    <col min="260" max="260" width="12.7109375" style="85" customWidth="1"/>
    <col min="261" max="261" width="12.42578125" style="85" customWidth="1"/>
    <col min="262" max="262" width="8.85546875" style="85"/>
    <col min="263" max="263" width="15" style="85" customWidth="1"/>
    <col min="264" max="264" width="13.7109375" style="85" customWidth="1"/>
    <col min="265" max="265" width="3.85546875" style="85" customWidth="1"/>
    <col min="266" max="266" width="46.28515625" style="85" customWidth="1"/>
    <col min="267" max="267" width="14" style="85" customWidth="1"/>
    <col min="268" max="268" width="11.7109375" style="85" customWidth="1"/>
    <col min="269" max="269" width="11.7109375" style="85" bestFit="1" customWidth="1"/>
    <col min="270" max="270" width="8.28515625" style="85" customWidth="1"/>
    <col min="271" max="271" width="13" style="85" customWidth="1"/>
    <col min="272" max="512" width="8.85546875" style="85"/>
    <col min="513" max="513" width="3.42578125" style="85" customWidth="1"/>
    <col min="514" max="514" width="31.85546875" style="85" customWidth="1"/>
    <col min="515" max="515" width="18.7109375" style="85" customWidth="1"/>
    <col min="516" max="516" width="12.7109375" style="85" customWidth="1"/>
    <col min="517" max="517" width="12.42578125" style="85" customWidth="1"/>
    <col min="518" max="518" width="8.85546875" style="85"/>
    <col min="519" max="519" width="15" style="85" customWidth="1"/>
    <col min="520" max="520" width="13.7109375" style="85" customWidth="1"/>
    <col min="521" max="521" width="3.85546875" style="85" customWidth="1"/>
    <col min="522" max="522" width="46.28515625" style="85" customWidth="1"/>
    <col min="523" max="523" width="14" style="85" customWidth="1"/>
    <col min="524" max="524" width="11.7109375" style="85" customWidth="1"/>
    <col min="525" max="525" width="11.7109375" style="85" bestFit="1" customWidth="1"/>
    <col min="526" max="526" width="8.28515625" style="85" customWidth="1"/>
    <col min="527" max="527" width="13" style="85" customWidth="1"/>
    <col min="528" max="768" width="8.85546875" style="85"/>
    <col min="769" max="769" width="3.42578125" style="85" customWidth="1"/>
    <col min="770" max="770" width="31.85546875" style="85" customWidth="1"/>
    <col min="771" max="771" width="18.7109375" style="85" customWidth="1"/>
    <col min="772" max="772" width="12.7109375" style="85" customWidth="1"/>
    <col min="773" max="773" width="12.42578125" style="85" customWidth="1"/>
    <col min="774" max="774" width="8.85546875" style="85"/>
    <col min="775" max="775" width="15" style="85" customWidth="1"/>
    <col min="776" max="776" width="13.7109375" style="85" customWidth="1"/>
    <col min="777" max="777" width="3.85546875" style="85" customWidth="1"/>
    <col min="778" max="778" width="46.28515625" style="85" customWidth="1"/>
    <col min="779" max="779" width="14" style="85" customWidth="1"/>
    <col min="780" max="780" width="11.7109375" style="85" customWidth="1"/>
    <col min="781" max="781" width="11.7109375" style="85" bestFit="1" customWidth="1"/>
    <col min="782" max="782" width="8.28515625" style="85" customWidth="1"/>
    <col min="783" max="783" width="13" style="85" customWidth="1"/>
    <col min="784" max="1024" width="8.85546875" style="85"/>
    <col min="1025" max="1025" width="3.42578125" style="85" customWidth="1"/>
    <col min="1026" max="1026" width="31.85546875" style="85" customWidth="1"/>
    <col min="1027" max="1027" width="18.7109375" style="85" customWidth="1"/>
    <col min="1028" max="1028" width="12.7109375" style="85" customWidth="1"/>
    <col min="1029" max="1029" width="12.42578125" style="85" customWidth="1"/>
    <col min="1030" max="1030" width="8.85546875" style="85"/>
    <col min="1031" max="1031" width="15" style="85" customWidth="1"/>
    <col min="1032" max="1032" width="13.7109375" style="85" customWidth="1"/>
    <col min="1033" max="1033" width="3.85546875" style="85" customWidth="1"/>
    <col min="1034" max="1034" width="46.28515625" style="85" customWidth="1"/>
    <col min="1035" max="1035" width="14" style="85" customWidth="1"/>
    <col min="1036" max="1036" width="11.7109375" style="85" customWidth="1"/>
    <col min="1037" max="1037" width="11.7109375" style="85" bestFit="1" customWidth="1"/>
    <col min="1038" max="1038" width="8.28515625" style="85" customWidth="1"/>
    <col min="1039" max="1039" width="13" style="85" customWidth="1"/>
    <col min="1040" max="1280" width="8.85546875" style="85"/>
    <col min="1281" max="1281" width="3.42578125" style="85" customWidth="1"/>
    <col min="1282" max="1282" width="31.85546875" style="85" customWidth="1"/>
    <col min="1283" max="1283" width="18.7109375" style="85" customWidth="1"/>
    <col min="1284" max="1284" width="12.7109375" style="85" customWidth="1"/>
    <col min="1285" max="1285" width="12.42578125" style="85" customWidth="1"/>
    <col min="1286" max="1286" width="8.85546875" style="85"/>
    <col min="1287" max="1287" width="15" style="85" customWidth="1"/>
    <col min="1288" max="1288" width="13.7109375" style="85" customWidth="1"/>
    <col min="1289" max="1289" width="3.85546875" style="85" customWidth="1"/>
    <col min="1290" max="1290" width="46.28515625" style="85" customWidth="1"/>
    <col min="1291" max="1291" width="14" style="85" customWidth="1"/>
    <col min="1292" max="1292" width="11.7109375" style="85" customWidth="1"/>
    <col min="1293" max="1293" width="11.7109375" style="85" bestFit="1" customWidth="1"/>
    <col min="1294" max="1294" width="8.28515625" style="85" customWidth="1"/>
    <col min="1295" max="1295" width="13" style="85" customWidth="1"/>
    <col min="1296" max="1536" width="8.85546875" style="85"/>
    <col min="1537" max="1537" width="3.42578125" style="85" customWidth="1"/>
    <col min="1538" max="1538" width="31.85546875" style="85" customWidth="1"/>
    <col min="1539" max="1539" width="18.7109375" style="85" customWidth="1"/>
    <col min="1540" max="1540" width="12.7109375" style="85" customWidth="1"/>
    <col min="1541" max="1541" width="12.42578125" style="85" customWidth="1"/>
    <col min="1542" max="1542" width="8.85546875" style="85"/>
    <col min="1543" max="1543" width="15" style="85" customWidth="1"/>
    <col min="1544" max="1544" width="13.7109375" style="85" customWidth="1"/>
    <col min="1545" max="1545" width="3.85546875" style="85" customWidth="1"/>
    <col min="1546" max="1546" width="46.28515625" style="85" customWidth="1"/>
    <col min="1547" max="1547" width="14" style="85" customWidth="1"/>
    <col min="1548" max="1548" width="11.7109375" style="85" customWidth="1"/>
    <col min="1549" max="1549" width="11.7109375" style="85" bestFit="1" customWidth="1"/>
    <col min="1550" max="1550" width="8.28515625" style="85" customWidth="1"/>
    <col min="1551" max="1551" width="13" style="85" customWidth="1"/>
    <col min="1552" max="1792" width="8.85546875" style="85"/>
    <col min="1793" max="1793" width="3.42578125" style="85" customWidth="1"/>
    <col min="1794" max="1794" width="31.85546875" style="85" customWidth="1"/>
    <col min="1795" max="1795" width="18.7109375" style="85" customWidth="1"/>
    <col min="1796" max="1796" width="12.7109375" style="85" customWidth="1"/>
    <col min="1797" max="1797" width="12.42578125" style="85" customWidth="1"/>
    <col min="1798" max="1798" width="8.85546875" style="85"/>
    <col min="1799" max="1799" width="15" style="85" customWidth="1"/>
    <col min="1800" max="1800" width="13.7109375" style="85" customWidth="1"/>
    <col min="1801" max="1801" width="3.85546875" style="85" customWidth="1"/>
    <col min="1802" max="1802" width="46.28515625" style="85" customWidth="1"/>
    <col min="1803" max="1803" width="14" style="85" customWidth="1"/>
    <col min="1804" max="1804" width="11.7109375" style="85" customWidth="1"/>
    <col min="1805" max="1805" width="11.7109375" style="85" bestFit="1" customWidth="1"/>
    <col min="1806" max="1806" width="8.28515625" style="85" customWidth="1"/>
    <col min="1807" max="1807" width="13" style="85" customWidth="1"/>
    <col min="1808" max="2048" width="8.85546875" style="85"/>
    <col min="2049" max="2049" width="3.42578125" style="85" customWidth="1"/>
    <col min="2050" max="2050" width="31.85546875" style="85" customWidth="1"/>
    <col min="2051" max="2051" width="18.7109375" style="85" customWidth="1"/>
    <col min="2052" max="2052" width="12.7109375" style="85" customWidth="1"/>
    <col min="2053" max="2053" width="12.42578125" style="85" customWidth="1"/>
    <col min="2054" max="2054" width="8.85546875" style="85"/>
    <col min="2055" max="2055" width="15" style="85" customWidth="1"/>
    <col min="2056" max="2056" width="13.7109375" style="85" customWidth="1"/>
    <col min="2057" max="2057" width="3.85546875" style="85" customWidth="1"/>
    <col min="2058" max="2058" width="46.28515625" style="85" customWidth="1"/>
    <col min="2059" max="2059" width="14" style="85" customWidth="1"/>
    <col min="2060" max="2060" width="11.7109375" style="85" customWidth="1"/>
    <col min="2061" max="2061" width="11.7109375" style="85" bestFit="1" customWidth="1"/>
    <col min="2062" max="2062" width="8.28515625" style="85" customWidth="1"/>
    <col min="2063" max="2063" width="13" style="85" customWidth="1"/>
    <col min="2064" max="2304" width="8.85546875" style="85"/>
    <col min="2305" max="2305" width="3.42578125" style="85" customWidth="1"/>
    <col min="2306" max="2306" width="31.85546875" style="85" customWidth="1"/>
    <col min="2307" max="2307" width="18.7109375" style="85" customWidth="1"/>
    <col min="2308" max="2308" width="12.7109375" style="85" customWidth="1"/>
    <col min="2309" max="2309" width="12.42578125" style="85" customWidth="1"/>
    <col min="2310" max="2310" width="8.85546875" style="85"/>
    <col min="2311" max="2311" width="15" style="85" customWidth="1"/>
    <col min="2312" max="2312" width="13.7109375" style="85" customWidth="1"/>
    <col min="2313" max="2313" width="3.85546875" style="85" customWidth="1"/>
    <col min="2314" max="2314" width="46.28515625" style="85" customWidth="1"/>
    <col min="2315" max="2315" width="14" style="85" customWidth="1"/>
    <col min="2316" max="2316" width="11.7109375" style="85" customWidth="1"/>
    <col min="2317" max="2317" width="11.7109375" style="85" bestFit="1" customWidth="1"/>
    <col min="2318" max="2318" width="8.28515625" style="85" customWidth="1"/>
    <col min="2319" max="2319" width="13" style="85" customWidth="1"/>
    <col min="2320" max="2560" width="8.85546875" style="85"/>
    <col min="2561" max="2561" width="3.42578125" style="85" customWidth="1"/>
    <col min="2562" max="2562" width="31.85546875" style="85" customWidth="1"/>
    <col min="2563" max="2563" width="18.7109375" style="85" customWidth="1"/>
    <col min="2564" max="2564" width="12.7109375" style="85" customWidth="1"/>
    <col min="2565" max="2565" width="12.42578125" style="85" customWidth="1"/>
    <col min="2566" max="2566" width="8.85546875" style="85"/>
    <col min="2567" max="2567" width="15" style="85" customWidth="1"/>
    <col min="2568" max="2568" width="13.7109375" style="85" customWidth="1"/>
    <col min="2569" max="2569" width="3.85546875" style="85" customWidth="1"/>
    <col min="2570" max="2570" width="46.28515625" style="85" customWidth="1"/>
    <col min="2571" max="2571" width="14" style="85" customWidth="1"/>
    <col min="2572" max="2572" width="11.7109375" style="85" customWidth="1"/>
    <col min="2573" max="2573" width="11.7109375" style="85" bestFit="1" customWidth="1"/>
    <col min="2574" max="2574" width="8.28515625" style="85" customWidth="1"/>
    <col min="2575" max="2575" width="13" style="85" customWidth="1"/>
    <col min="2576" max="2816" width="8.85546875" style="85"/>
    <col min="2817" max="2817" width="3.42578125" style="85" customWidth="1"/>
    <col min="2818" max="2818" width="31.85546875" style="85" customWidth="1"/>
    <col min="2819" max="2819" width="18.7109375" style="85" customWidth="1"/>
    <col min="2820" max="2820" width="12.7109375" style="85" customWidth="1"/>
    <col min="2821" max="2821" width="12.42578125" style="85" customWidth="1"/>
    <col min="2822" max="2822" width="8.85546875" style="85"/>
    <col min="2823" max="2823" width="15" style="85" customWidth="1"/>
    <col min="2824" max="2824" width="13.7109375" style="85" customWidth="1"/>
    <col min="2825" max="2825" width="3.85546875" style="85" customWidth="1"/>
    <col min="2826" max="2826" width="46.28515625" style="85" customWidth="1"/>
    <col min="2827" max="2827" width="14" style="85" customWidth="1"/>
    <col min="2828" max="2828" width="11.7109375" style="85" customWidth="1"/>
    <col min="2829" max="2829" width="11.7109375" style="85" bestFit="1" customWidth="1"/>
    <col min="2830" max="2830" width="8.28515625" style="85" customWidth="1"/>
    <col min="2831" max="2831" width="13" style="85" customWidth="1"/>
    <col min="2832" max="3072" width="8.85546875" style="85"/>
    <col min="3073" max="3073" width="3.42578125" style="85" customWidth="1"/>
    <col min="3074" max="3074" width="31.85546875" style="85" customWidth="1"/>
    <col min="3075" max="3075" width="18.7109375" style="85" customWidth="1"/>
    <col min="3076" max="3076" width="12.7109375" style="85" customWidth="1"/>
    <col min="3077" max="3077" width="12.42578125" style="85" customWidth="1"/>
    <col min="3078" max="3078" width="8.85546875" style="85"/>
    <col min="3079" max="3079" width="15" style="85" customWidth="1"/>
    <col min="3080" max="3080" width="13.7109375" style="85" customWidth="1"/>
    <col min="3081" max="3081" width="3.85546875" style="85" customWidth="1"/>
    <col min="3082" max="3082" width="46.28515625" style="85" customWidth="1"/>
    <col min="3083" max="3083" width="14" style="85" customWidth="1"/>
    <col min="3084" max="3084" width="11.7109375" style="85" customWidth="1"/>
    <col min="3085" max="3085" width="11.7109375" style="85" bestFit="1" customWidth="1"/>
    <col min="3086" max="3086" width="8.28515625" style="85" customWidth="1"/>
    <col min="3087" max="3087" width="13" style="85" customWidth="1"/>
    <col min="3088" max="3328" width="8.85546875" style="85"/>
    <col min="3329" max="3329" width="3.42578125" style="85" customWidth="1"/>
    <col min="3330" max="3330" width="31.85546875" style="85" customWidth="1"/>
    <col min="3331" max="3331" width="18.7109375" style="85" customWidth="1"/>
    <col min="3332" max="3332" width="12.7109375" style="85" customWidth="1"/>
    <col min="3333" max="3333" width="12.42578125" style="85" customWidth="1"/>
    <col min="3334" max="3334" width="8.85546875" style="85"/>
    <col min="3335" max="3335" width="15" style="85" customWidth="1"/>
    <col min="3336" max="3336" width="13.7109375" style="85" customWidth="1"/>
    <col min="3337" max="3337" width="3.85546875" style="85" customWidth="1"/>
    <col min="3338" max="3338" width="46.28515625" style="85" customWidth="1"/>
    <col min="3339" max="3339" width="14" style="85" customWidth="1"/>
    <col min="3340" max="3340" width="11.7109375" style="85" customWidth="1"/>
    <col min="3341" max="3341" width="11.7109375" style="85" bestFit="1" customWidth="1"/>
    <col min="3342" max="3342" width="8.28515625" style="85" customWidth="1"/>
    <col min="3343" max="3343" width="13" style="85" customWidth="1"/>
    <col min="3344" max="3584" width="8.85546875" style="85"/>
    <col min="3585" max="3585" width="3.42578125" style="85" customWidth="1"/>
    <col min="3586" max="3586" width="31.85546875" style="85" customWidth="1"/>
    <col min="3587" max="3587" width="18.7109375" style="85" customWidth="1"/>
    <col min="3588" max="3588" width="12.7109375" style="85" customWidth="1"/>
    <col min="3589" max="3589" width="12.42578125" style="85" customWidth="1"/>
    <col min="3590" max="3590" width="8.85546875" style="85"/>
    <col min="3591" max="3591" width="15" style="85" customWidth="1"/>
    <col min="3592" max="3592" width="13.7109375" style="85" customWidth="1"/>
    <col min="3593" max="3593" width="3.85546875" style="85" customWidth="1"/>
    <col min="3594" max="3594" width="46.28515625" style="85" customWidth="1"/>
    <col min="3595" max="3595" width="14" style="85" customWidth="1"/>
    <col min="3596" max="3596" width="11.7109375" style="85" customWidth="1"/>
    <col min="3597" max="3597" width="11.7109375" style="85" bestFit="1" customWidth="1"/>
    <col min="3598" max="3598" width="8.28515625" style="85" customWidth="1"/>
    <col min="3599" max="3599" width="13" style="85" customWidth="1"/>
    <col min="3600" max="3840" width="8.85546875" style="85"/>
    <col min="3841" max="3841" width="3.42578125" style="85" customWidth="1"/>
    <col min="3842" max="3842" width="31.85546875" style="85" customWidth="1"/>
    <col min="3843" max="3843" width="18.7109375" style="85" customWidth="1"/>
    <col min="3844" max="3844" width="12.7109375" style="85" customWidth="1"/>
    <col min="3845" max="3845" width="12.42578125" style="85" customWidth="1"/>
    <col min="3846" max="3846" width="8.85546875" style="85"/>
    <col min="3847" max="3847" width="15" style="85" customWidth="1"/>
    <col min="3848" max="3848" width="13.7109375" style="85" customWidth="1"/>
    <col min="3849" max="3849" width="3.85546875" style="85" customWidth="1"/>
    <col min="3850" max="3850" width="46.28515625" style="85" customWidth="1"/>
    <col min="3851" max="3851" width="14" style="85" customWidth="1"/>
    <col min="3852" max="3852" width="11.7109375" style="85" customWidth="1"/>
    <col min="3853" max="3853" width="11.7109375" style="85" bestFit="1" customWidth="1"/>
    <col min="3854" max="3854" width="8.28515625" style="85" customWidth="1"/>
    <col min="3855" max="3855" width="13" style="85" customWidth="1"/>
    <col min="3856" max="4096" width="8.85546875" style="85"/>
    <col min="4097" max="4097" width="3.42578125" style="85" customWidth="1"/>
    <col min="4098" max="4098" width="31.85546875" style="85" customWidth="1"/>
    <col min="4099" max="4099" width="18.7109375" style="85" customWidth="1"/>
    <col min="4100" max="4100" width="12.7109375" style="85" customWidth="1"/>
    <col min="4101" max="4101" width="12.42578125" style="85" customWidth="1"/>
    <col min="4102" max="4102" width="8.85546875" style="85"/>
    <col min="4103" max="4103" width="15" style="85" customWidth="1"/>
    <col min="4104" max="4104" width="13.7109375" style="85" customWidth="1"/>
    <col min="4105" max="4105" width="3.85546875" style="85" customWidth="1"/>
    <col min="4106" max="4106" width="46.28515625" style="85" customWidth="1"/>
    <col min="4107" max="4107" width="14" style="85" customWidth="1"/>
    <col min="4108" max="4108" width="11.7109375" style="85" customWidth="1"/>
    <col min="4109" max="4109" width="11.7109375" style="85" bestFit="1" customWidth="1"/>
    <col min="4110" max="4110" width="8.28515625" style="85" customWidth="1"/>
    <col min="4111" max="4111" width="13" style="85" customWidth="1"/>
    <col min="4112" max="4352" width="8.85546875" style="85"/>
    <col min="4353" max="4353" width="3.42578125" style="85" customWidth="1"/>
    <col min="4354" max="4354" width="31.85546875" style="85" customWidth="1"/>
    <col min="4355" max="4355" width="18.7109375" style="85" customWidth="1"/>
    <col min="4356" max="4356" width="12.7109375" style="85" customWidth="1"/>
    <col min="4357" max="4357" width="12.42578125" style="85" customWidth="1"/>
    <col min="4358" max="4358" width="8.85546875" style="85"/>
    <col min="4359" max="4359" width="15" style="85" customWidth="1"/>
    <col min="4360" max="4360" width="13.7109375" style="85" customWidth="1"/>
    <col min="4361" max="4361" width="3.85546875" style="85" customWidth="1"/>
    <col min="4362" max="4362" width="46.28515625" style="85" customWidth="1"/>
    <col min="4363" max="4363" width="14" style="85" customWidth="1"/>
    <col min="4364" max="4364" width="11.7109375" style="85" customWidth="1"/>
    <col min="4365" max="4365" width="11.7109375" style="85" bestFit="1" customWidth="1"/>
    <col min="4366" max="4366" width="8.28515625" style="85" customWidth="1"/>
    <col min="4367" max="4367" width="13" style="85" customWidth="1"/>
    <col min="4368" max="4608" width="8.85546875" style="85"/>
    <col min="4609" max="4609" width="3.42578125" style="85" customWidth="1"/>
    <col min="4610" max="4610" width="31.85546875" style="85" customWidth="1"/>
    <col min="4611" max="4611" width="18.7109375" style="85" customWidth="1"/>
    <col min="4612" max="4612" width="12.7109375" style="85" customWidth="1"/>
    <col min="4613" max="4613" width="12.42578125" style="85" customWidth="1"/>
    <col min="4614" max="4614" width="8.85546875" style="85"/>
    <col min="4615" max="4615" width="15" style="85" customWidth="1"/>
    <col min="4616" max="4616" width="13.7109375" style="85" customWidth="1"/>
    <col min="4617" max="4617" width="3.85546875" style="85" customWidth="1"/>
    <col min="4618" max="4618" width="46.28515625" style="85" customWidth="1"/>
    <col min="4619" max="4619" width="14" style="85" customWidth="1"/>
    <col min="4620" max="4620" width="11.7109375" style="85" customWidth="1"/>
    <col min="4621" max="4621" width="11.7109375" style="85" bestFit="1" customWidth="1"/>
    <col min="4622" max="4622" width="8.28515625" style="85" customWidth="1"/>
    <col min="4623" max="4623" width="13" style="85" customWidth="1"/>
    <col min="4624" max="4864" width="8.85546875" style="85"/>
    <col min="4865" max="4865" width="3.42578125" style="85" customWidth="1"/>
    <col min="4866" max="4866" width="31.85546875" style="85" customWidth="1"/>
    <col min="4867" max="4867" width="18.7109375" style="85" customWidth="1"/>
    <col min="4868" max="4868" width="12.7109375" style="85" customWidth="1"/>
    <col min="4869" max="4869" width="12.42578125" style="85" customWidth="1"/>
    <col min="4870" max="4870" width="8.85546875" style="85"/>
    <col min="4871" max="4871" width="15" style="85" customWidth="1"/>
    <col min="4872" max="4872" width="13.7109375" style="85" customWidth="1"/>
    <col min="4873" max="4873" width="3.85546875" style="85" customWidth="1"/>
    <col min="4874" max="4874" width="46.28515625" style="85" customWidth="1"/>
    <col min="4875" max="4875" width="14" style="85" customWidth="1"/>
    <col min="4876" max="4876" width="11.7109375" style="85" customWidth="1"/>
    <col min="4877" max="4877" width="11.7109375" style="85" bestFit="1" customWidth="1"/>
    <col min="4878" max="4878" width="8.28515625" style="85" customWidth="1"/>
    <col min="4879" max="4879" width="13" style="85" customWidth="1"/>
    <col min="4880" max="5120" width="8.85546875" style="85"/>
    <col min="5121" max="5121" width="3.42578125" style="85" customWidth="1"/>
    <col min="5122" max="5122" width="31.85546875" style="85" customWidth="1"/>
    <col min="5123" max="5123" width="18.7109375" style="85" customWidth="1"/>
    <col min="5124" max="5124" width="12.7109375" style="85" customWidth="1"/>
    <col min="5125" max="5125" width="12.42578125" style="85" customWidth="1"/>
    <col min="5126" max="5126" width="8.85546875" style="85"/>
    <col min="5127" max="5127" width="15" style="85" customWidth="1"/>
    <col min="5128" max="5128" width="13.7109375" style="85" customWidth="1"/>
    <col min="5129" max="5129" width="3.85546875" style="85" customWidth="1"/>
    <col min="5130" max="5130" width="46.28515625" style="85" customWidth="1"/>
    <col min="5131" max="5131" width="14" style="85" customWidth="1"/>
    <col min="5132" max="5132" width="11.7109375" style="85" customWidth="1"/>
    <col min="5133" max="5133" width="11.7109375" style="85" bestFit="1" customWidth="1"/>
    <col min="5134" max="5134" width="8.28515625" style="85" customWidth="1"/>
    <col min="5135" max="5135" width="13" style="85" customWidth="1"/>
    <col min="5136" max="5376" width="8.85546875" style="85"/>
    <col min="5377" max="5377" width="3.42578125" style="85" customWidth="1"/>
    <col min="5378" max="5378" width="31.85546875" style="85" customWidth="1"/>
    <col min="5379" max="5379" width="18.7109375" style="85" customWidth="1"/>
    <col min="5380" max="5380" width="12.7109375" style="85" customWidth="1"/>
    <col min="5381" max="5381" width="12.42578125" style="85" customWidth="1"/>
    <col min="5382" max="5382" width="8.85546875" style="85"/>
    <col min="5383" max="5383" width="15" style="85" customWidth="1"/>
    <col min="5384" max="5384" width="13.7109375" style="85" customWidth="1"/>
    <col min="5385" max="5385" width="3.85546875" style="85" customWidth="1"/>
    <col min="5386" max="5386" width="46.28515625" style="85" customWidth="1"/>
    <col min="5387" max="5387" width="14" style="85" customWidth="1"/>
    <col min="5388" max="5388" width="11.7109375" style="85" customWidth="1"/>
    <col min="5389" max="5389" width="11.7109375" style="85" bestFit="1" customWidth="1"/>
    <col min="5390" max="5390" width="8.28515625" style="85" customWidth="1"/>
    <col min="5391" max="5391" width="13" style="85" customWidth="1"/>
    <col min="5392" max="5632" width="8.85546875" style="85"/>
    <col min="5633" max="5633" width="3.42578125" style="85" customWidth="1"/>
    <col min="5634" max="5634" width="31.85546875" style="85" customWidth="1"/>
    <col min="5635" max="5635" width="18.7109375" style="85" customWidth="1"/>
    <col min="5636" max="5636" width="12.7109375" style="85" customWidth="1"/>
    <col min="5637" max="5637" width="12.42578125" style="85" customWidth="1"/>
    <col min="5638" max="5638" width="8.85546875" style="85"/>
    <col min="5639" max="5639" width="15" style="85" customWidth="1"/>
    <col min="5640" max="5640" width="13.7109375" style="85" customWidth="1"/>
    <col min="5641" max="5641" width="3.85546875" style="85" customWidth="1"/>
    <col min="5642" max="5642" width="46.28515625" style="85" customWidth="1"/>
    <col min="5643" max="5643" width="14" style="85" customWidth="1"/>
    <col min="5644" max="5644" width="11.7109375" style="85" customWidth="1"/>
    <col min="5645" max="5645" width="11.7109375" style="85" bestFit="1" customWidth="1"/>
    <col min="5646" max="5646" width="8.28515625" style="85" customWidth="1"/>
    <col min="5647" max="5647" width="13" style="85" customWidth="1"/>
    <col min="5648" max="5888" width="8.85546875" style="85"/>
    <col min="5889" max="5889" width="3.42578125" style="85" customWidth="1"/>
    <col min="5890" max="5890" width="31.85546875" style="85" customWidth="1"/>
    <col min="5891" max="5891" width="18.7109375" style="85" customWidth="1"/>
    <col min="5892" max="5892" width="12.7109375" style="85" customWidth="1"/>
    <col min="5893" max="5893" width="12.42578125" style="85" customWidth="1"/>
    <col min="5894" max="5894" width="8.85546875" style="85"/>
    <col min="5895" max="5895" width="15" style="85" customWidth="1"/>
    <col min="5896" max="5896" width="13.7109375" style="85" customWidth="1"/>
    <col min="5897" max="5897" width="3.85546875" style="85" customWidth="1"/>
    <col min="5898" max="5898" width="46.28515625" style="85" customWidth="1"/>
    <col min="5899" max="5899" width="14" style="85" customWidth="1"/>
    <col min="5900" max="5900" width="11.7109375" style="85" customWidth="1"/>
    <col min="5901" max="5901" width="11.7109375" style="85" bestFit="1" customWidth="1"/>
    <col min="5902" max="5902" width="8.28515625" style="85" customWidth="1"/>
    <col min="5903" max="5903" width="13" style="85" customWidth="1"/>
    <col min="5904" max="6144" width="8.85546875" style="85"/>
    <col min="6145" max="6145" width="3.42578125" style="85" customWidth="1"/>
    <col min="6146" max="6146" width="31.85546875" style="85" customWidth="1"/>
    <col min="6147" max="6147" width="18.7109375" style="85" customWidth="1"/>
    <col min="6148" max="6148" width="12.7109375" style="85" customWidth="1"/>
    <col min="6149" max="6149" width="12.42578125" style="85" customWidth="1"/>
    <col min="6150" max="6150" width="8.85546875" style="85"/>
    <col min="6151" max="6151" width="15" style="85" customWidth="1"/>
    <col min="6152" max="6152" width="13.7109375" style="85" customWidth="1"/>
    <col min="6153" max="6153" width="3.85546875" style="85" customWidth="1"/>
    <col min="6154" max="6154" width="46.28515625" style="85" customWidth="1"/>
    <col min="6155" max="6155" width="14" style="85" customWidth="1"/>
    <col min="6156" max="6156" width="11.7109375" style="85" customWidth="1"/>
    <col min="6157" max="6157" width="11.7109375" style="85" bestFit="1" customWidth="1"/>
    <col min="6158" max="6158" width="8.28515625" style="85" customWidth="1"/>
    <col min="6159" max="6159" width="13" style="85" customWidth="1"/>
    <col min="6160" max="6400" width="8.85546875" style="85"/>
    <col min="6401" max="6401" width="3.42578125" style="85" customWidth="1"/>
    <col min="6402" max="6402" width="31.85546875" style="85" customWidth="1"/>
    <col min="6403" max="6403" width="18.7109375" style="85" customWidth="1"/>
    <col min="6404" max="6404" width="12.7109375" style="85" customWidth="1"/>
    <col min="6405" max="6405" width="12.42578125" style="85" customWidth="1"/>
    <col min="6406" max="6406" width="8.85546875" style="85"/>
    <col min="6407" max="6407" width="15" style="85" customWidth="1"/>
    <col min="6408" max="6408" width="13.7109375" style="85" customWidth="1"/>
    <col min="6409" max="6409" width="3.85546875" style="85" customWidth="1"/>
    <col min="6410" max="6410" width="46.28515625" style="85" customWidth="1"/>
    <col min="6411" max="6411" width="14" style="85" customWidth="1"/>
    <col min="6412" max="6412" width="11.7109375" style="85" customWidth="1"/>
    <col min="6413" max="6413" width="11.7109375" style="85" bestFit="1" customWidth="1"/>
    <col min="6414" max="6414" width="8.28515625" style="85" customWidth="1"/>
    <col min="6415" max="6415" width="13" style="85" customWidth="1"/>
    <col min="6416" max="6656" width="8.85546875" style="85"/>
    <col min="6657" max="6657" width="3.42578125" style="85" customWidth="1"/>
    <col min="6658" max="6658" width="31.85546875" style="85" customWidth="1"/>
    <col min="6659" max="6659" width="18.7109375" style="85" customWidth="1"/>
    <col min="6660" max="6660" width="12.7109375" style="85" customWidth="1"/>
    <col min="6661" max="6661" width="12.42578125" style="85" customWidth="1"/>
    <col min="6662" max="6662" width="8.85546875" style="85"/>
    <col min="6663" max="6663" width="15" style="85" customWidth="1"/>
    <col min="6664" max="6664" width="13.7109375" style="85" customWidth="1"/>
    <col min="6665" max="6665" width="3.85546875" style="85" customWidth="1"/>
    <col min="6666" max="6666" width="46.28515625" style="85" customWidth="1"/>
    <col min="6667" max="6667" width="14" style="85" customWidth="1"/>
    <col min="6668" max="6668" width="11.7109375" style="85" customWidth="1"/>
    <col min="6669" max="6669" width="11.7109375" style="85" bestFit="1" customWidth="1"/>
    <col min="6670" max="6670" width="8.28515625" style="85" customWidth="1"/>
    <col min="6671" max="6671" width="13" style="85" customWidth="1"/>
    <col min="6672" max="6912" width="8.85546875" style="85"/>
    <col min="6913" max="6913" width="3.42578125" style="85" customWidth="1"/>
    <col min="6914" max="6914" width="31.85546875" style="85" customWidth="1"/>
    <col min="6915" max="6915" width="18.7109375" style="85" customWidth="1"/>
    <col min="6916" max="6916" width="12.7109375" style="85" customWidth="1"/>
    <col min="6917" max="6917" width="12.42578125" style="85" customWidth="1"/>
    <col min="6918" max="6918" width="8.85546875" style="85"/>
    <col min="6919" max="6919" width="15" style="85" customWidth="1"/>
    <col min="6920" max="6920" width="13.7109375" style="85" customWidth="1"/>
    <col min="6921" max="6921" width="3.85546875" style="85" customWidth="1"/>
    <col min="6922" max="6922" width="46.28515625" style="85" customWidth="1"/>
    <col min="6923" max="6923" width="14" style="85" customWidth="1"/>
    <col min="6924" max="6924" width="11.7109375" style="85" customWidth="1"/>
    <col min="6925" max="6925" width="11.7109375" style="85" bestFit="1" customWidth="1"/>
    <col min="6926" max="6926" width="8.28515625" style="85" customWidth="1"/>
    <col min="6927" max="6927" width="13" style="85" customWidth="1"/>
    <col min="6928" max="7168" width="8.85546875" style="85"/>
    <col min="7169" max="7169" width="3.42578125" style="85" customWidth="1"/>
    <col min="7170" max="7170" width="31.85546875" style="85" customWidth="1"/>
    <col min="7171" max="7171" width="18.7109375" style="85" customWidth="1"/>
    <col min="7172" max="7172" width="12.7109375" style="85" customWidth="1"/>
    <col min="7173" max="7173" width="12.42578125" style="85" customWidth="1"/>
    <col min="7174" max="7174" width="8.85546875" style="85"/>
    <col min="7175" max="7175" width="15" style="85" customWidth="1"/>
    <col min="7176" max="7176" width="13.7109375" style="85" customWidth="1"/>
    <col min="7177" max="7177" width="3.85546875" style="85" customWidth="1"/>
    <col min="7178" max="7178" width="46.28515625" style="85" customWidth="1"/>
    <col min="7179" max="7179" width="14" style="85" customWidth="1"/>
    <col min="7180" max="7180" width="11.7109375" style="85" customWidth="1"/>
    <col min="7181" max="7181" width="11.7109375" style="85" bestFit="1" customWidth="1"/>
    <col min="7182" max="7182" width="8.28515625" style="85" customWidth="1"/>
    <col min="7183" max="7183" width="13" style="85" customWidth="1"/>
    <col min="7184" max="7424" width="8.85546875" style="85"/>
    <col min="7425" max="7425" width="3.42578125" style="85" customWidth="1"/>
    <col min="7426" max="7426" width="31.85546875" style="85" customWidth="1"/>
    <col min="7427" max="7427" width="18.7109375" style="85" customWidth="1"/>
    <col min="7428" max="7428" width="12.7109375" style="85" customWidth="1"/>
    <col min="7429" max="7429" width="12.42578125" style="85" customWidth="1"/>
    <col min="7430" max="7430" width="8.85546875" style="85"/>
    <col min="7431" max="7431" width="15" style="85" customWidth="1"/>
    <col min="7432" max="7432" width="13.7109375" style="85" customWidth="1"/>
    <col min="7433" max="7433" width="3.85546875" style="85" customWidth="1"/>
    <col min="7434" max="7434" width="46.28515625" style="85" customWidth="1"/>
    <col min="7435" max="7435" width="14" style="85" customWidth="1"/>
    <col min="7436" max="7436" width="11.7109375" style="85" customWidth="1"/>
    <col min="7437" max="7437" width="11.7109375" style="85" bestFit="1" customWidth="1"/>
    <col min="7438" max="7438" width="8.28515625" style="85" customWidth="1"/>
    <col min="7439" max="7439" width="13" style="85" customWidth="1"/>
    <col min="7440" max="7680" width="8.85546875" style="85"/>
    <col min="7681" max="7681" width="3.42578125" style="85" customWidth="1"/>
    <col min="7682" max="7682" width="31.85546875" style="85" customWidth="1"/>
    <col min="7683" max="7683" width="18.7109375" style="85" customWidth="1"/>
    <col min="7684" max="7684" width="12.7109375" style="85" customWidth="1"/>
    <col min="7685" max="7685" width="12.42578125" style="85" customWidth="1"/>
    <col min="7686" max="7686" width="8.85546875" style="85"/>
    <col min="7687" max="7687" width="15" style="85" customWidth="1"/>
    <col min="7688" max="7688" width="13.7109375" style="85" customWidth="1"/>
    <col min="7689" max="7689" width="3.85546875" style="85" customWidth="1"/>
    <col min="7690" max="7690" width="46.28515625" style="85" customWidth="1"/>
    <col min="7691" max="7691" width="14" style="85" customWidth="1"/>
    <col min="7692" max="7692" width="11.7109375" style="85" customWidth="1"/>
    <col min="7693" max="7693" width="11.7109375" style="85" bestFit="1" customWidth="1"/>
    <col min="7694" max="7694" width="8.28515625" style="85" customWidth="1"/>
    <col min="7695" max="7695" width="13" style="85" customWidth="1"/>
    <col min="7696" max="7936" width="8.85546875" style="85"/>
    <col min="7937" max="7937" width="3.42578125" style="85" customWidth="1"/>
    <col min="7938" max="7938" width="31.85546875" style="85" customWidth="1"/>
    <col min="7939" max="7939" width="18.7109375" style="85" customWidth="1"/>
    <col min="7940" max="7940" width="12.7109375" style="85" customWidth="1"/>
    <col min="7941" max="7941" width="12.42578125" style="85" customWidth="1"/>
    <col min="7942" max="7942" width="8.85546875" style="85"/>
    <col min="7943" max="7943" width="15" style="85" customWidth="1"/>
    <col min="7944" max="7944" width="13.7109375" style="85" customWidth="1"/>
    <col min="7945" max="7945" width="3.85546875" style="85" customWidth="1"/>
    <col min="7946" max="7946" width="46.28515625" style="85" customWidth="1"/>
    <col min="7947" max="7947" width="14" style="85" customWidth="1"/>
    <col min="7948" max="7948" width="11.7109375" style="85" customWidth="1"/>
    <col min="7949" max="7949" width="11.7109375" style="85" bestFit="1" customWidth="1"/>
    <col min="7950" max="7950" width="8.28515625" style="85" customWidth="1"/>
    <col min="7951" max="7951" width="13" style="85" customWidth="1"/>
    <col min="7952" max="8192" width="8.85546875" style="85"/>
    <col min="8193" max="8193" width="3.42578125" style="85" customWidth="1"/>
    <col min="8194" max="8194" width="31.85546875" style="85" customWidth="1"/>
    <col min="8195" max="8195" width="18.7109375" style="85" customWidth="1"/>
    <col min="8196" max="8196" width="12.7109375" style="85" customWidth="1"/>
    <col min="8197" max="8197" width="12.42578125" style="85" customWidth="1"/>
    <col min="8198" max="8198" width="8.85546875" style="85"/>
    <col min="8199" max="8199" width="15" style="85" customWidth="1"/>
    <col min="8200" max="8200" width="13.7109375" style="85" customWidth="1"/>
    <col min="8201" max="8201" width="3.85546875" style="85" customWidth="1"/>
    <col min="8202" max="8202" width="46.28515625" style="85" customWidth="1"/>
    <col min="8203" max="8203" width="14" style="85" customWidth="1"/>
    <col min="8204" max="8204" width="11.7109375" style="85" customWidth="1"/>
    <col min="8205" max="8205" width="11.7109375" style="85" bestFit="1" customWidth="1"/>
    <col min="8206" max="8206" width="8.28515625" style="85" customWidth="1"/>
    <col min="8207" max="8207" width="13" style="85" customWidth="1"/>
    <col min="8208" max="8448" width="8.85546875" style="85"/>
    <col min="8449" max="8449" width="3.42578125" style="85" customWidth="1"/>
    <col min="8450" max="8450" width="31.85546875" style="85" customWidth="1"/>
    <col min="8451" max="8451" width="18.7109375" style="85" customWidth="1"/>
    <col min="8452" max="8452" width="12.7109375" style="85" customWidth="1"/>
    <col min="8453" max="8453" width="12.42578125" style="85" customWidth="1"/>
    <col min="8454" max="8454" width="8.85546875" style="85"/>
    <col min="8455" max="8455" width="15" style="85" customWidth="1"/>
    <col min="8456" max="8456" width="13.7109375" style="85" customWidth="1"/>
    <col min="8457" max="8457" width="3.85546875" style="85" customWidth="1"/>
    <col min="8458" max="8458" width="46.28515625" style="85" customWidth="1"/>
    <col min="8459" max="8459" width="14" style="85" customWidth="1"/>
    <col min="8460" max="8460" width="11.7109375" style="85" customWidth="1"/>
    <col min="8461" max="8461" width="11.7109375" style="85" bestFit="1" customWidth="1"/>
    <col min="8462" max="8462" width="8.28515625" style="85" customWidth="1"/>
    <col min="8463" max="8463" width="13" style="85" customWidth="1"/>
    <col min="8464" max="8704" width="8.85546875" style="85"/>
    <col min="8705" max="8705" width="3.42578125" style="85" customWidth="1"/>
    <col min="8706" max="8706" width="31.85546875" style="85" customWidth="1"/>
    <col min="8707" max="8707" width="18.7109375" style="85" customWidth="1"/>
    <col min="8708" max="8708" width="12.7109375" style="85" customWidth="1"/>
    <col min="8709" max="8709" width="12.42578125" style="85" customWidth="1"/>
    <col min="8710" max="8710" width="8.85546875" style="85"/>
    <col min="8711" max="8711" width="15" style="85" customWidth="1"/>
    <col min="8712" max="8712" width="13.7109375" style="85" customWidth="1"/>
    <col min="8713" max="8713" width="3.85546875" style="85" customWidth="1"/>
    <col min="8714" max="8714" width="46.28515625" style="85" customWidth="1"/>
    <col min="8715" max="8715" width="14" style="85" customWidth="1"/>
    <col min="8716" max="8716" width="11.7109375" style="85" customWidth="1"/>
    <col min="8717" max="8717" width="11.7109375" style="85" bestFit="1" customWidth="1"/>
    <col min="8718" max="8718" width="8.28515625" style="85" customWidth="1"/>
    <col min="8719" max="8719" width="13" style="85" customWidth="1"/>
    <col min="8720" max="8960" width="8.85546875" style="85"/>
    <col min="8961" max="8961" width="3.42578125" style="85" customWidth="1"/>
    <col min="8962" max="8962" width="31.85546875" style="85" customWidth="1"/>
    <col min="8963" max="8963" width="18.7109375" style="85" customWidth="1"/>
    <col min="8964" max="8964" width="12.7109375" style="85" customWidth="1"/>
    <col min="8965" max="8965" width="12.42578125" style="85" customWidth="1"/>
    <col min="8966" max="8966" width="8.85546875" style="85"/>
    <col min="8967" max="8967" width="15" style="85" customWidth="1"/>
    <col min="8968" max="8968" width="13.7109375" style="85" customWidth="1"/>
    <col min="8969" max="8969" width="3.85546875" style="85" customWidth="1"/>
    <col min="8970" max="8970" width="46.28515625" style="85" customWidth="1"/>
    <col min="8971" max="8971" width="14" style="85" customWidth="1"/>
    <col min="8972" max="8972" width="11.7109375" style="85" customWidth="1"/>
    <col min="8973" max="8973" width="11.7109375" style="85" bestFit="1" customWidth="1"/>
    <col min="8974" max="8974" width="8.28515625" style="85" customWidth="1"/>
    <col min="8975" max="8975" width="13" style="85" customWidth="1"/>
    <col min="8976" max="9216" width="8.85546875" style="85"/>
    <col min="9217" max="9217" width="3.42578125" style="85" customWidth="1"/>
    <col min="9218" max="9218" width="31.85546875" style="85" customWidth="1"/>
    <col min="9219" max="9219" width="18.7109375" style="85" customWidth="1"/>
    <col min="9220" max="9220" width="12.7109375" style="85" customWidth="1"/>
    <col min="9221" max="9221" width="12.42578125" style="85" customWidth="1"/>
    <col min="9222" max="9222" width="8.85546875" style="85"/>
    <col min="9223" max="9223" width="15" style="85" customWidth="1"/>
    <col min="9224" max="9224" width="13.7109375" style="85" customWidth="1"/>
    <col min="9225" max="9225" width="3.85546875" style="85" customWidth="1"/>
    <col min="9226" max="9226" width="46.28515625" style="85" customWidth="1"/>
    <col min="9227" max="9227" width="14" style="85" customWidth="1"/>
    <col min="9228" max="9228" width="11.7109375" style="85" customWidth="1"/>
    <col min="9229" max="9229" width="11.7109375" style="85" bestFit="1" customWidth="1"/>
    <col min="9230" max="9230" width="8.28515625" style="85" customWidth="1"/>
    <col min="9231" max="9231" width="13" style="85" customWidth="1"/>
    <col min="9232" max="9472" width="8.85546875" style="85"/>
    <col min="9473" max="9473" width="3.42578125" style="85" customWidth="1"/>
    <col min="9474" max="9474" width="31.85546875" style="85" customWidth="1"/>
    <col min="9475" max="9475" width="18.7109375" style="85" customWidth="1"/>
    <col min="9476" max="9476" width="12.7109375" style="85" customWidth="1"/>
    <col min="9477" max="9477" width="12.42578125" style="85" customWidth="1"/>
    <col min="9478" max="9478" width="8.85546875" style="85"/>
    <col min="9479" max="9479" width="15" style="85" customWidth="1"/>
    <col min="9480" max="9480" width="13.7109375" style="85" customWidth="1"/>
    <col min="9481" max="9481" width="3.85546875" style="85" customWidth="1"/>
    <col min="9482" max="9482" width="46.28515625" style="85" customWidth="1"/>
    <col min="9483" max="9483" width="14" style="85" customWidth="1"/>
    <col min="9484" max="9484" width="11.7109375" style="85" customWidth="1"/>
    <col min="9485" max="9485" width="11.7109375" style="85" bestFit="1" customWidth="1"/>
    <col min="9486" max="9486" width="8.28515625" style="85" customWidth="1"/>
    <col min="9487" max="9487" width="13" style="85" customWidth="1"/>
    <col min="9488" max="9728" width="8.85546875" style="85"/>
    <col min="9729" max="9729" width="3.42578125" style="85" customWidth="1"/>
    <col min="9730" max="9730" width="31.85546875" style="85" customWidth="1"/>
    <col min="9731" max="9731" width="18.7109375" style="85" customWidth="1"/>
    <col min="9732" max="9732" width="12.7109375" style="85" customWidth="1"/>
    <col min="9733" max="9733" width="12.42578125" style="85" customWidth="1"/>
    <col min="9734" max="9734" width="8.85546875" style="85"/>
    <col min="9735" max="9735" width="15" style="85" customWidth="1"/>
    <col min="9736" max="9736" width="13.7109375" style="85" customWidth="1"/>
    <col min="9737" max="9737" width="3.85546875" style="85" customWidth="1"/>
    <col min="9738" max="9738" width="46.28515625" style="85" customWidth="1"/>
    <col min="9739" max="9739" width="14" style="85" customWidth="1"/>
    <col min="9740" max="9740" width="11.7109375" style="85" customWidth="1"/>
    <col min="9741" max="9741" width="11.7109375" style="85" bestFit="1" customWidth="1"/>
    <col min="9742" max="9742" width="8.28515625" style="85" customWidth="1"/>
    <col min="9743" max="9743" width="13" style="85" customWidth="1"/>
    <col min="9744" max="9984" width="8.85546875" style="85"/>
    <col min="9985" max="9985" width="3.42578125" style="85" customWidth="1"/>
    <col min="9986" max="9986" width="31.85546875" style="85" customWidth="1"/>
    <col min="9987" max="9987" width="18.7109375" style="85" customWidth="1"/>
    <col min="9988" max="9988" width="12.7109375" style="85" customWidth="1"/>
    <col min="9989" max="9989" width="12.42578125" style="85" customWidth="1"/>
    <col min="9990" max="9990" width="8.85546875" style="85"/>
    <col min="9991" max="9991" width="15" style="85" customWidth="1"/>
    <col min="9992" max="9992" width="13.7109375" style="85" customWidth="1"/>
    <col min="9993" max="9993" width="3.85546875" style="85" customWidth="1"/>
    <col min="9994" max="9994" width="46.28515625" style="85" customWidth="1"/>
    <col min="9995" max="9995" width="14" style="85" customWidth="1"/>
    <col min="9996" max="9996" width="11.7109375" style="85" customWidth="1"/>
    <col min="9997" max="9997" width="11.7109375" style="85" bestFit="1" customWidth="1"/>
    <col min="9998" max="9998" width="8.28515625" style="85" customWidth="1"/>
    <col min="9999" max="9999" width="13" style="85" customWidth="1"/>
    <col min="10000" max="10240" width="8.85546875" style="85"/>
    <col min="10241" max="10241" width="3.42578125" style="85" customWidth="1"/>
    <col min="10242" max="10242" width="31.85546875" style="85" customWidth="1"/>
    <col min="10243" max="10243" width="18.7109375" style="85" customWidth="1"/>
    <col min="10244" max="10244" width="12.7109375" style="85" customWidth="1"/>
    <col min="10245" max="10245" width="12.42578125" style="85" customWidth="1"/>
    <col min="10246" max="10246" width="8.85546875" style="85"/>
    <col min="10247" max="10247" width="15" style="85" customWidth="1"/>
    <col min="10248" max="10248" width="13.7109375" style="85" customWidth="1"/>
    <col min="10249" max="10249" width="3.85546875" style="85" customWidth="1"/>
    <col min="10250" max="10250" width="46.28515625" style="85" customWidth="1"/>
    <col min="10251" max="10251" width="14" style="85" customWidth="1"/>
    <col min="10252" max="10252" width="11.7109375" style="85" customWidth="1"/>
    <col min="10253" max="10253" width="11.7109375" style="85" bestFit="1" customWidth="1"/>
    <col min="10254" max="10254" width="8.28515625" style="85" customWidth="1"/>
    <col min="10255" max="10255" width="13" style="85" customWidth="1"/>
    <col min="10256" max="10496" width="8.85546875" style="85"/>
    <col min="10497" max="10497" width="3.42578125" style="85" customWidth="1"/>
    <col min="10498" max="10498" width="31.85546875" style="85" customWidth="1"/>
    <col min="10499" max="10499" width="18.7109375" style="85" customWidth="1"/>
    <col min="10500" max="10500" width="12.7109375" style="85" customWidth="1"/>
    <col min="10501" max="10501" width="12.42578125" style="85" customWidth="1"/>
    <col min="10502" max="10502" width="8.85546875" style="85"/>
    <col min="10503" max="10503" width="15" style="85" customWidth="1"/>
    <col min="10504" max="10504" width="13.7109375" style="85" customWidth="1"/>
    <col min="10505" max="10505" width="3.85546875" style="85" customWidth="1"/>
    <col min="10506" max="10506" width="46.28515625" style="85" customWidth="1"/>
    <col min="10507" max="10507" width="14" style="85" customWidth="1"/>
    <col min="10508" max="10508" width="11.7109375" style="85" customWidth="1"/>
    <col min="10509" max="10509" width="11.7109375" style="85" bestFit="1" customWidth="1"/>
    <col min="10510" max="10510" width="8.28515625" style="85" customWidth="1"/>
    <col min="10511" max="10511" width="13" style="85" customWidth="1"/>
    <col min="10512" max="10752" width="8.85546875" style="85"/>
    <col min="10753" max="10753" width="3.42578125" style="85" customWidth="1"/>
    <col min="10754" max="10754" width="31.85546875" style="85" customWidth="1"/>
    <col min="10755" max="10755" width="18.7109375" style="85" customWidth="1"/>
    <col min="10756" max="10756" width="12.7109375" style="85" customWidth="1"/>
    <col min="10757" max="10757" width="12.42578125" style="85" customWidth="1"/>
    <col min="10758" max="10758" width="8.85546875" style="85"/>
    <col min="10759" max="10759" width="15" style="85" customWidth="1"/>
    <col min="10760" max="10760" width="13.7109375" style="85" customWidth="1"/>
    <col min="10761" max="10761" width="3.85546875" style="85" customWidth="1"/>
    <col min="10762" max="10762" width="46.28515625" style="85" customWidth="1"/>
    <col min="10763" max="10763" width="14" style="85" customWidth="1"/>
    <col min="10764" max="10764" width="11.7109375" style="85" customWidth="1"/>
    <col min="10765" max="10765" width="11.7109375" style="85" bestFit="1" customWidth="1"/>
    <col min="10766" max="10766" width="8.28515625" style="85" customWidth="1"/>
    <col min="10767" max="10767" width="13" style="85" customWidth="1"/>
    <col min="10768" max="11008" width="8.85546875" style="85"/>
    <col min="11009" max="11009" width="3.42578125" style="85" customWidth="1"/>
    <col min="11010" max="11010" width="31.85546875" style="85" customWidth="1"/>
    <col min="11011" max="11011" width="18.7109375" style="85" customWidth="1"/>
    <col min="11012" max="11012" width="12.7109375" style="85" customWidth="1"/>
    <col min="11013" max="11013" width="12.42578125" style="85" customWidth="1"/>
    <col min="11014" max="11014" width="8.85546875" style="85"/>
    <col min="11015" max="11015" width="15" style="85" customWidth="1"/>
    <col min="11016" max="11016" width="13.7109375" style="85" customWidth="1"/>
    <col min="11017" max="11017" width="3.85546875" style="85" customWidth="1"/>
    <col min="11018" max="11018" width="46.28515625" style="85" customWidth="1"/>
    <col min="11019" max="11019" width="14" style="85" customWidth="1"/>
    <col min="11020" max="11020" width="11.7109375" style="85" customWidth="1"/>
    <col min="11021" max="11021" width="11.7109375" style="85" bestFit="1" customWidth="1"/>
    <col min="11022" max="11022" width="8.28515625" style="85" customWidth="1"/>
    <col min="11023" max="11023" width="13" style="85" customWidth="1"/>
    <col min="11024" max="11264" width="8.85546875" style="85"/>
    <col min="11265" max="11265" width="3.42578125" style="85" customWidth="1"/>
    <col min="11266" max="11266" width="31.85546875" style="85" customWidth="1"/>
    <col min="11267" max="11267" width="18.7109375" style="85" customWidth="1"/>
    <col min="11268" max="11268" width="12.7109375" style="85" customWidth="1"/>
    <col min="11269" max="11269" width="12.42578125" style="85" customWidth="1"/>
    <col min="11270" max="11270" width="8.85546875" style="85"/>
    <col min="11271" max="11271" width="15" style="85" customWidth="1"/>
    <col min="11272" max="11272" width="13.7109375" style="85" customWidth="1"/>
    <col min="11273" max="11273" width="3.85546875" style="85" customWidth="1"/>
    <col min="11274" max="11274" width="46.28515625" style="85" customWidth="1"/>
    <col min="11275" max="11275" width="14" style="85" customWidth="1"/>
    <col min="11276" max="11276" width="11.7109375" style="85" customWidth="1"/>
    <col min="11277" max="11277" width="11.7109375" style="85" bestFit="1" customWidth="1"/>
    <col min="11278" max="11278" width="8.28515625" style="85" customWidth="1"/>
    <col min="11279" max="11279" width="13" style="85" customWidth="1"/>
    <col min="11280" max="11520" width="8.85546875" style="85"/>
    <col min="11521" max="11521" width="3.42578125" style="85" customWidth="1"/>
    <col min="11522" max="11522" width="31.85546875" style="85" customWidth="1"/>
    <col min="11523" max="11523" width="18.7109375" style="85" customWidth="1"/>
    <col min="11524" max="11524" width="12.7109375" style="85" customWidth="1"/>
    <col min="11525" max="11525" width="12.42578125" style="85" customWidth="1"/>
    <col min="11526" max="11526" width="8.85546875" style="85"/>
    <col min="11527" max="11527" width="15" style="85" customWidth="1"/>
    <col min="11528" max="11528" width="13.7109375" style="85" customWidth="1"/>
    <col min="11529" max="11529" width="3.85546875" style="85" customWidth="1"/>
    <col min="11530" max="11530" width="46.28515625" style="85" customWidth="1"/>
    <col min="11531" max="11531" width="14" style="85" customWidth="1"/>
    <col min="11532" max="11532" width="11.7109375" style="85" customWidth="1"/>
    <col min="11533" max="11533" width="11.7109375" style="85" bestFit="1" customWidth="1"/>
    <col min="11534" max="11534" width="8.28515625" style="85" customWidth="1"/>
    <col min="11535" max="11535" width="13" style="85" customWidth="1"/>
    <col min="11536" max="11776" width="8.85546875" style="85"/>
    <col min="11777" max="11777" width="3.42578125" style="85" customWidth="1"/>
    <col min="11778" max="11778" width="31.85546875" style="85" customWidth="1"/>
    <col min="11779" max="11779" width="18.7109375" style="85" customWidth="1"/>
    <col min="11780" max="11780" width="12.7109375" style="85" customWidth="1"/>
    <col min="11781" max="11781" width="12.42578125" style="85" customWidth="1"/>
    <col min="11782" max="11782" width="8.85546875" style="85"/>
    <col min="11783" max="11783" width="15" style="85" customWidth="1"/>
    <col min="11784" max="11784" width="13.7109375" style="85" customWidth="1"/>
    <col min="11785" max="11785" width="3.85546875" style="85" customWidth="1"/>
    <col min="11786" max="11786" width="46.28515625" style="85" customWidth="1"/>
    <col min="11787" max="11787" width="14" style="85" customWidth="1"/>
    <col min="11788" max="11788" width="11.7109375" style="85" customWidth="1"/>
    <col min="11789" max="11789" width="11.7109375" style="85" bestFit="1" customWidth="1"/>
    <col min="11790" max="11790" width="8.28515625" style="85" customWidth="1"/>
    <col min="11791" max="11791" width="13" style="85" customWidth="1"/>
    <col min="11792" max="12032" width="8.85546875" style="85"/>
    <col min="12033" max="12033" width="3.42578125" style="85" customWidth="1"/>
    <col min="12034" max="12034" width="31.85546875" style="85" customWidth="1"/>
    <col min="12035" max="12035" width="18.7109375" style="85" customWidth="1"/>
    <col min="12036" max="12036" width="12.7109375" style="85" customWidth="1"/>
    <col min="12037" max="12037" width="12.42578125" style="85" customWidth="1"/>
    <col min="12038" max="12038" width="8.85546875" style="85"/>
    <col min="12039" max="12039" width="15" style="85" customWidth="1"/>
    <col min="12040" max="12040" width="13.7109375" style="85" customWidth="1"/>
    <col min="12041" max="12041" width="3.85546875" style="85" customWidth="1"/>
    <col min="12042" max="12042" width="46.28515625" style="85" customWidth="1"/>
    <col min="12043" max="12043" width="14" style="85" customWidth="1"/>
    <col min="12044" max="12044" width="11.7109375" style="85" customWidth="1"/>
    <col min="12045" max="12045" width="11.7109375" style="85" bestFit="1" customWidth="1"/>
    <col min="12046" max="12046" width="8.28515625" style="85" customWidth="1"/>
    <col min="12047" max="12047" width="13" style="85" customWidth="1"/>
    <col min="12048" max="12288" width="8.85546875" style="85"/>
    <col min="12289" max="12289" width="3.42578125" style="85" customWidth="1"/>
    <col min="12290" max="12290" width="31.85546875" style="85" customWidth="1"/>
    <col min="12291" max="12291" width="18.7109375" style="85" customWidth="1"/>
    <col min="12292" max="12292" width="12.7109375" style="85" customWidth="1"/>
    <col min="12293" max="12293" width="12.42578125" style="85" customWidth="1"/>
    <col min="12294" max="12294" width="8.85546875" style="85"/>
    <col min="12295" max="12295" width="15" style="85" customWidth="1"/>
    <col min="12296" max="12296" width="13.7109375" style="85" customWidth="1"/>
    <col min="12297" max="12297" width="3.85546875" style="85" customWidth="1"/>
    <col min="12298" max="12298" width="46.28515625" style="85" customWidth="1"/>
    <col min="12299" max="12299" width="14" style="85" customWidth="1"/>
    <col min="12300" max="12300" width="11.7109375" style="85" customWidth="1"/>
    <col min="12301" max="12301" width="11.7109375" style="85" bestFit="1" customWidth="1"/>
    <col min="12302" max="12302" width="8.28515625" style="85" customWidth="1"/>
    <col min="12303" max="12303" width="13" style="85" customWidth="1"/>
    <col min="12304" max="12544" width="8.85546875" style="85"/>
    <col min="12545" max="12545" width="3.42578125" style="85" customWidth="1"/>
    <col min="12546" max="12546" width="31.85546875" style="85" customWidth="1"/>
    <col min="12547" max="12547" width="18.7109375" style="85" customWidth="1"/>
    <col min="12548" max="12548" width="12.7109375" style="85" customWidth="1"/>
    <col min="12549" max="12549" width="12.42578125" style="85" customWidth="1"/>
    <col min="12550" max="12550" width="8.85546875" style="85"/>
    <col min="12551" max="12551" width="15" style="85" customWidth="1"/>
    <col min="12552" max="12552" width="13.7109375" style="85" customWidth="1"/>
    <col min="12553" max="12553" width="3.85546875" style="85" customWidth="1"/>
    <col min="12554" max="12554" width="46.28515625" style="85" customWidth="1"/>
    <col min="12555" max="12555" width="14" style="85" customWidth="1"/>
    <col min="12556" max="12556" width="11.7109375" style="85" customWidth="1"/>
    <col min="12557" max="12557" width="11.7109375" style="85" bestFit="1" customWidth="1"/>
    <col min="12558" max="12558" width="8.28515625" style="85" customWidth="1"/>
    <col min="12559" max="12559" width="13" style="85" customWidth="1"/>
    <col min="12560" max="12800" width="8.85546875" style="85"/>
    <col min="12801" max="12801" width="3.42578125" style="85" customWidth="1"/>
    <col min="12802" max="12802" width="31.85546875" style="85" customWidth="1"/>
    <col min="12803" max="12803" width="18.7109375" style="85" customWidth="1"/>
    <col min="12804" max="12804" width="12.7109375" style="85" customWidth="1"/>
    <col min="12805" max="12805" width="12.42578125" style="85" customWidth="1"/>
    <col min="12806" max="12806" width="8.85546875" style="85"/>
    <col min="12807" max="12807" width="15" style="85" customWidth="1"/>
    <col min="12808" max="12808" width="13.7109375" style="85" customWidth="1"/>
    <col min="12809" max="12809" width="3.85546875" style="85" customWidth="1"/>
    <col min="12810" max="12810" width="46.28515625" style="85" customWidth="1"/>
    <col min="12811" max="12811" width="14" style="85" customWidth="1"/>
    <col min="12812" max="12812" width="11.7109375" style="85" customWidth="1"/>
    <col min="12813" max="12813" width="11.7109375" style="85" bestFit="1" customWidth="1"/>
    <col min="12814" max="12814" width="8.28515625" style="85" customWidth="1"/>
    <col min="12815" max="12815" width="13" style="85" customWidth="1"/>
    <col min="12816" max="13056" width="8.85546875" style="85"/>
    <col min="13057" max="13057" width="3.42578125" style="85" customWidth="1"/>
    <col min="13058" max="13058" width="31.85546875" style="85" customWidth="1"/>
    <col min="13059" max="13059" width="18.7109375" style="85" customWidth="1"/>
    <col min="13060" max="13060" width="12.7109375" style="85" customWidth="1"/>
    <col min="13061" max="13061" width="12.42578125" style="85" customWidth="1"/>
    <col min="13062" max="13062" width="8.85546875" style="85"/>
    <col min="13063" max="13063" width="15" style="85" customWidth="1"/>
    <col min="13064" max="13064" width="13.7109375" style="85" customWidth="1"/>
    <col min="13065" max="13065" width="3.85546875" style="85" customWidth="1"/>
    <col min="13066" max="13066" width="46.28515625" style="85" customWidth="1"/>
    <col min="13067" max="13067" width="14" style="85" customWidth="1"/>
    <col min="13068" max="13068" width="11.7109375" style="85" customWidth="1"/>
    <col min="13069" max="13069" width="11.7109375" style="85" bestFit="1" customWidth="1"/>
    <col min="13070" max="13070" width="8.28515625" style="85" customWidth="1"/>
    <col min="13071" max="13071" width="13" style="85" customWidth="1"/>
    <col min="13072" max="13312" width="8.85546875" style="85"/>
    <col min="13313" max="13313" width="3.42578125" style="85" customWidth="1"/>
    <col min="13314" max="13314" width="31.85546875" style="85" customWidth="1"/>
    <col min="13315" max="13315" width="18.7109375" style="85" customWidth="1"/>
    <col min="13316" max="13316" width="12.7109375" style="85" customWidth="1"/>
    <col min="13317" max="13317" width="12.42578125" style="85" customWidth="1"/>
    <col min="13318" max="13318" width="8.85546875" style="85"/>
    <col min="13319" max="13319" width="15" style="85" customWidth="1"/>
    <col min="13320" max="13320" width="13.7109375" style="85" customWidth="1"/>
    <col min="13321" max="13321" width="3.85546875" style="85" customWidth="1"/>
    <col min="13322" max="13322" width="46.28515625" style="85" customWidth="1"/>
    <col min="13323" max="13323" width="14" style="85" customWidth="1"/>
    <col min="13324" max="13324" width="11.7109375" style="85" customWidth="1"/>
    <col min="13325" max="13325" width="11.7109375" style="85" bestFit="1" customWidth="1"/>
    <col min="13326" max="13326" width="8.28515625" style="85" customWidth="1"/>
    <col min="13327" max="13327" width="13" style="85" customWidth="1"/>
    <col min="13328" max="13568" width="8.85546875" style="85"/>
    <col min="13569" max="13569" width="3.42578125" style="85" customWidth="1"/>
    <col min="13570" max="13570" width="31.85546875" style="85" customWidth="1"/>
    <col min="13571" max="13571" width="18.7109375" style="85" customWidth="1"/>
    <col min="13572" max="13572" width="12.7109375" style="85" customWidth="1"/>
    <col min="13573" max="13573" width="12.42578125" style="85" customWidth="1"/>
    <col min="13574" max="13574" width="8.85546875" style="85"/>
    <col min="13575" max="13575" width="15" style="85" customWidth="1"/>
    <col min="13576" max="13576" width="13.7109375" style="85" customWidth="1"/>
    <col min="13577" max="13577" width="3.85546875" style="85" customWidth="1"/>
    <col min="13578" max="13578" width="46.28515625" style="85" customWidth="1"/>
    <col min="13579" max="13579" width="14" style="85" customWidth="1"/>
    <col min="13580" max="13580" width="11.7109375" style="85" customWidth="1"/>
    <col min="13581" max="13581" width="11.7109375" style="85" bestFit="1" customWidth="1"/>
    <col min="13582" max="13582" width="8.28515625" style="85" customWidth="1"/>
    <col min="13583" max="13583" width="13" style="85" customWidth="1"/>
    <col min="13584" max="13824" width="8.85546875" style="85"/>
    <col min="13825" max="13825" width="3.42578125" style="85" customWidth="1"/>
    <col min="13826" max="13826" width="31.85546875" style="85" customWidth="1"/>
    <col min="13827" max="13827" width="18.7109375" style="85" customWidth="1"/>
    <col min="13828" max="13828" width="12.7109375" style="85" customWidth="1"/>
    <col min="13829" max="13829" width="12.42578125" style="85" customWidth="1"/>
    <col min="13830" max="13830" width="8.85546875" style="85"/>
    <col min="13831" max="13831" width="15" style="85" customWidth="1"/>
    <col min="13832" max="13832" width="13.7109375" style="85" customWidth="1"/>
    <col min="13833" max="13833" width="3.85546875" style="85" customWidth="1"/>
    <col min="13834" max="13834" width="46.28515625" style="85" customWidth="1"/>
    <col min="13835" max="13835" width="14" style="85" customWidth="1"/>
    <col min="13836" max="13836" width="11.7109375" style="85" customWidth="1"/>
    <col min="13837" max="13837" width="11.7109375" style="85" bestFit="1" customWidth="1"/>
    <col min="13838" max="13838" width="8.28515625" style="85" customWidth="1"/>
    <col min="13839" max="13839" width="13" style="85" customWidth="1"/>
    <col min="13840" max="14080" width="8.85546875" style="85"/>
    <col min="14081" max="14081" width="3.42578125" style="85" customWidth="1"/>
    <col min="14082" max="14082" width="31.85546875" style="85" customWidth="1"/>
    <col min="14083" max="14083" width="18.7109375" style="85" customWidth="1"/>
    <col min="14084" max="14084" width="12.7109375" style="85" customWidth="1"/>
    <col min="14085" max="14085" width="12.42578125" style="85" customWidth="1"/>
    <col min="14086" max="14086" width="8.85546875" style="85"/>
    <col min="14087" max="14087" width="15" style="85" customWidth="1"/>
    <col min="14088" max="14088" width="13.7109375" style="85" customWidth="1"/>
    <col min="14089" max="14089" width="3.85546875" style="85" customWidth="1"/>
    <col min="14090" max="14090" width="46.28515625" style="85" customWidth="1"/>
    <col min="14091" max="14091" width="14" style="85" customWidth="1"/>
    <col min="14092" max="14092" width="11.7109375" style="85" customWidth="1"/>
    <col min="14093" max="14093" width="11.7109375" style="85" bestFit="1" customWidth="1"/>
    <col min="14094" max="14094" width="8.28515625" style="85" customWidth="1"/>
    <col min="14095" max="14095" width="13" style="85" customWidth="1"/>
    <col min="14096" max="14336" width="8.85546875" style="85"/>
    <col min="14337" max="14337" width="3.42578125" style="85" customWidth="1"/>
    <col min="14338" max="14338" width="31.85546875" style="85" customWidth="1"/>
    <col min="14339" max="14339" width="18.7109375" style="85" customWidth="1"/>
    <col min="14340" max="14340" width="12.7109375" style="85" customWidth="1"/>
    <col min="14341" max="14341" width="12.42578125" style="85" customWidth="1"/>
    <col min="14342" max="14342" width="8.85546875" style="85"/>
    <col min="14343" max="14343" width="15" style="85" customWidth="1"/>
    <col min="14344" max="14344" width="13.7109375" style="85" customWidth="1"/>
    <col min="14345" max="14345" width="3.85546875" style="85" customWidth="1"/>
    <col min="14346" max="14346" width="46.28515625" style="85" customWidth="1"/>
    <col min="14347" max="14347" width="14" style="85" customWidth="1"/>
    <col min="14348" max="14348" width="11.7109375" style="85" customWidth="1"/>
    <col min="14349" max="14349" width="11.7109375" style="85" bestFit="1" customWidth="1"/>
    <col min="14350" max="14350" width="8.28515625" style="85" customWidth="1"/>
    <col min="14351" max="14351" width="13" style="85" customWidth="1"/>
    <col min="14352" max="14592" width="8.85546875" style="85"/>
    <col min="14593" max="14593" width="3.42578125" style="85" customWidth="1"/>
    <col min="14594" max="14594" width="31.85546875" style="85" customWidth="1"/>
    <col min="14595" max="14595" width="18.7109375" style="85" customWidth="1"/>
    <col min="14596" max="14596" width="12.7109375" style="85" customWidth="1"/>
    <col min="14597" max="14597" width="12.42578125" style="85" customWidth="1"/>
    <col min="14598" max="14598" width="8.85546875" style="85"/>
    <col min="14599" max="14599" width="15" style="85" customWidth="1"/>
    <col min="14600" max="14600" width="13.7109375" style="85" customWidth="1"/>
    <col min="14601" max="14601" width="3.85546875" style="85" customWidth="1"/>
    <col min="14602" max="14602" width="46.28515625" style="85" customWidth="1"/>
    <col min="14603" max="14603" width="14" style="85" customWidth="1"/>
    <col min="14604" max="14604" width="11.7109375" style="85" customWidth="1"/>
    <col min="14605" max="14605" width="11.7109375" style="85" bestFit="1" customWidth="1"/>
    <col min="14606" max="14606" width="8.28515625" style="85" customWidth="1"/>
    <col min="14607" max="14607" width="13" style="85" customWidth="1"/>
    <col min="14608" max="14848" width="8.85546875" style="85"/>
    <col min="14849" max="14849" width="3.42578125" style="85" customWidth="1"/>
    <col min="14850" max="14850" width="31.85546875" style="85" customWidth="1"/>
    <col min="14851" max="14851" width="18.7109375" style="85" customWidth="1"/>
    <col min="14852" max="14852" width="12.7109375" style="85" customWidth="1"/>
    <col min="14853" max="14853" width="12.42578125" style="85" customWidth="1"/>
    <col min="14854" max="14854" width="8.85546875" style="85"/>
    <col min="14855" max="14855" width="15" style="85" customWidth="1"/>
    <col min="14856" max="14856" width="13.7109375" style="85" customWidth="1"/>
    <col min="14857" max="14857" width="3.85546875" style="85" customWidth="1"/>
    <col min="14858" max="14858" width="46.28515625" style="85" customWidth="1"/>
    <col min="14859" max="14859" width="14" style="85" customWidth="1"/>
    <col min="14860" max="14860" width="11.7109375" style="85" customWidth="1"/>
    <col min="14861" max="14861" width="11.7109375" style="85" bestFit="1" customWidth="1"/>
    <col min="14862" max="14862" width="8.28515625" style="85" customWidth="1"/>
    <col min="14863" max="14863" width="13" style="85" customWidth="1"/>
    <col min="14864" max="15104" width="8.85546875" style="85"/>
    <col min="15105" max="15105" width="3.42578125" style="85" customWidth="1"/>
    <col min="15106" max="15106" width="31.85546875" style="85" customWidth="1"/>
    <col min="15107" max="15107" width="18.7109375" style="85" customWidth="1"/>
    <col min="15108" max="15108" width="12.7109375" style="85" customWidth="1"/>
    <col min="15109" max="15109" width="12.42578125" style="85" customWidth="1"/>
    <col min="15110" max="15110" width="8.85546875" style="85"/>
    <col min="15111" max="15111" width="15" style="85" customWidth="1"/>
    <col min="15112" max="15112" width="13.7109375" style="85" customWidth="1"/>
    <col min="15113" max="15113" width="3.85546875" style="85" customWidth="1"/>
    <col min="15114" max="15114" width="46.28515625" style="85" customWidth="1"/>
    <col min="15115" max="15115" width="14" style="85" customWidth="1"/>
    <col min="15116" max="15116" width="11.7109375" style="85" customWidth="1"/>
    <col min="15117" max="15117" width="11.7109375" style="85" bestFit="1" customWidth="1"/>
    <col min="15118" max="15118" width="8.28515625" style="85" customWidth="1"/>
    <col min="15119" max="15119" width="13" style="85" customWidth="1"/>
    <col min="15120" max="15360" width="8.85546875" style="85"/>
    <col min="15361" max="15361" width="3.42578125" style="85" customWidth="1"/>
    <col min="15362" max="15362" width="31.85546875" style="85" customWidth="1"/>
    <col min="15363" max="15363" width="18.7109375" style="85" customWidth="1"/>
    <col min="15364" max="15364" width="12.7109375" style="85" customWidth="1"/>
    <col min="15365" max="15365" width="12.42578125" style="85" customWidth="1"/>
    <col min="15366" max="15366" width="8.85546875" style="85"/>
    <col min="15367" max="15367" width="15" style="85" customWidth="1"/>
    <col min="15368" max="15368" width="13.7109375" style="85" customWidth="1"/>
    <col min="15369" max="15369" width="3.85546875" style="85" customWidth="1"/>
    <col min="15370" max="15370" width="46.28515625" style="85" customWidth="1"/>
    <col min="15371" max="15371" width="14" style="85" customWidth="1"/>
    <col min="15372" max="15372" width="11.7109375" style="85" customWidth="1"/>
    <col min="15373" max="15373" width="11.7109375" style="85" bestFit="1" customWidth="1"/>
    <col min="15374" max="15374" width="8.28515625" style="85" customWidth="1"/>
    <col min="15375" max="15375" width="13" style="85" customWidth="1"/>
    <col min="15376" max="15616" width="8.85546875" style="85"/>
    <col min="15617" max="15617" width="3.42578125" style="85" customWidth="1"/>
    <col min="15618" max="15618" width="31.85546875" style="85" customWidth="1"/>
    <col min="15619" max="15619" width="18.7109375" style="85" customWidth="1"/>
    <col min="15620" max="15620" width="12.7109375" style="85" customWidth="1"/>
    <col min="15621" max="15621" width="12.42578125" style="85" customWidth="1"/>
    <col min="15622" max="15622" width="8.85546875" style="85"/>
    <col min="15623" max="15623" width="15" style="85" customWidth="1"/>
    <col min="15624" max="15624" width="13.7109375" style="85" customWidth="1"/>
    <col min="15625" max="15625" width="3.85546875" style="85" customWidth="1"/>
    <col min="15626" max="15626" width="46.28515625" style="85" customWidth="1"/>
    <col min="15627" max="15627" width="14" style="85" customWidth="1"/>
    <col min="15628" max="15628" width="11.7109375" style="85" customWidth="1"/>
    <col min="15629" max="15629" width="11.7109375" style="85" bestFit="1" customWidth="1"/>
    <col min="15630" max="15630" width="8.28515625" style="85" customWidth="1"/>
    <col min="15631" max="15631" width="13" style="85" customWidth="1"/>
    <col min="15632" max="15872" width="8.85546875" style="85"/>
    <col min="15873" max="15873" width="3.42578125" style="85" customWidth="1"/>
    <col min="15874" max="15874" width="31.85546875" style="85" customWidth="1"/>
    <col min="15875" max="15875" width="18.7109375" style="85" customWidth="1"/>
    <col min="15876" max="15876" width="12.7109375" style="85" customWidth="1"/>
    <col min="15877" max="15877" width="12.42578125" style="85" customWidth="1"/>
    <col min="15878" max="15878" width="8.85546875" style="85"/>
    <col min="15879" max="15879" width="15" style="85" customWidth="1"/>
    <col min="15880" max="15880" width="13.7109375" style="85" customWidth="1"/>
    <col min="15881" max="15881" width="3.85546875" style="85" customWidth="1"/>
    <col min="15882" max="15882" width="46.28515625" style="85" customWidth="1"/>
    <col min="15883" max="15883" width="14" style="85" customWidth="1"/>
    <col min="15884" max="15884" width="11.7109375" style="85" customWidth="1"/>
    <col min="15885" max="15885" width="11.7109375" style="85" bestFit="1" customWidth="1"/>
    <col min="15886" max="15886" width="8.28515625" style="85" customWidth="1"/>
    <col min="15887" max="15887" width="13" style="85" customWidth="1"/>
    <col min="15888" max="16128" width="8.85546875" style="85"/>
    <col min="16129" max="16129" width="3.42578125" style="85" customWidth="1"/>
    <col min="16130" max="16130" width="31.85546875" style="85" customWidth="1"/>
    <col min="16131" max="16131" width="18.7109375" style="85" customWidth="1"/>
    <col min="16132" max="16132" width="12.7109375" style="85" customWidth="1"/>
    <col min="16133" max="16133" width="12.42578125" style="85" customWidth="1"/>
    <col min="16134" max="16134" width="8.85546875" style="85"/>
    <col min="16135" max="16135" width="15" style="85" customWidth="1"/>
    <col min="16136" max="16136" width="13.7109375" style="85" customWidth="1"/>
    <col min="16137" max="16137" width="3.85546875" style="85" customWidth="1"/>
    <col min="16138" max="16138" width="46.28515625" style="85" customWidth="1"/>
    <col min="16139" max="16139" width="14" style="85" customWidth="1"/>
    <col min="16140" max="16140" width="11.7109375" style="85" customWidth="1"/>
    <col min="16141" max="16141" width="11.7109375" style="85" bestFit="1" customWidth="1"/>
    <col min="16142" max="16142" width="8.28515625" style="85" customWidth="1"/>
    <col min="16143" max="16143" width="13" style="85" customWidth="1"/>
    <col min="16144" max="16384" width="8.85546875" style="85"/>
  </cols>
  <sheetData>
    <row r="2" spans="7:27" ht="12.75" customHeight="1" x14ac:dyDescent="0.2">
      <c r="G2" s="86"/>
      <c r="H2" s="87"/>
      <c r="K2" s="87"/>
      <c r="L2" s="87"/>
    </row>
    <row r="3" spans="7:27" ht="32.25" customHeight="1" x14ac:dyDescent="0.2">
      <c r="G3" s="86"/>
      <c r="H3" s="87"/>
      <c r="S3" s="85"/>
      <c r="T3" s="85"/>
      <c r="U3" s="85"/>
      <c r="V3" s="85"/>
      <c r="W3" s="85"/>
      <c r="X3" s="85"/>
      <c r="Y3" s="85"/>
      <c r="Z3" s="85"/>
      <c r="AA3" s="85"/>
    </row>
    <row r="4" spans="7:27" ht="12.75" customHeight="1" x14ac:dyDescent="0.2">
      <c r="G4" s="86"/>
      <c r="H4" s="87"/>
      <c r="S4" s="85"/>
      <c r="T4" s="85"/>
      <c r="U4" s="85"/>
      <c r="V4" s="85"/>
      <c r="W4" s="85"/>
      <c r="X4" s="85"/>
      <c r="Y4" s="85"/>
      <c r="Z4" s="85"/>
      <c r="AA4" s="85"/>
    </row>
    <row r="5" spans="7:27" x14ac:dyDescent="0.2">
      <c r="G5" s="84"/>
      <c r="H5" s="87"/>
      <c r="T5" s="85"/>
      <c r="U5" s="85"/>
      <c r="V5" s="85"/>
      <c r="W5" s="85"/>
      <c r="X5" s="85"/>
      <c r="Y5" s="85"/>
      <c r="Z5" s="85"/>
      <c r="AA5" s="85"/>
    </row>
    <row r="6" spans="7:27" x14ac:dyDescent="0.2">
      <c r="G6" s="84"/>
      <c r="T6" s="85"/>
      <c r="U6" s="85"/>
      <c r="V6" s="85"/>
      <c r="W6" s="85"/>
      <c r="X6" s="85"/>
      <c r="Y6" s="85"/>
      <c r="Z6" s="85"/>
      <c r="AA6" s="85"/>
    </row>
    <row r="7" spans="7:27" x14ac:dyDescent="0.2">
      <c r="G7" s="84"/>
      <c r="H7" s="87"/>
      <c r="T7" s="85"/>
      <c r="U7" s="85"/>
      <c r="V7" s="85"/>
      <c r="W7" s="85"/>
      <c r="X7" s="85"/>
      <c r="Y7" s="85"/>
      <c r="Z7" s="85"/>
      <c r="AA7" s="85"/>
    </row>
    <row r="8" spans="7:27" x14ac:dyDescent="0.2">
      <c r="G8" s="86"/>
      <c r="H8" s="87"/>
      <c r="T8" s="85"/>
      <c r="U8" s="85"/>
      <c r="V8" s="85"/>
      <c r="W8" s="85"/>
      <c r="X8" s="85"/>
      <c r="Y8" s="85"/>
      <c r="Z8" s="85"/>
      <c r="AA8" s="85"/>
    </row>
    <row r="9" spans="7:27" x14ac:dyDescent="0.2">
      <c r="G9" s="86"/>
      <c r="T9" s="85"/>
      <c r="U9" s="85"/>
      <c r="V9" s="85"/>
      <c r="W9" s="85"/>
      <c r="X9" s="85"/>
      <c r="Y9" s="85"/>
      <c r="Z9" s="85"/>
      <c r="AA9" s="85"/>
    </row>
    <row r="10" spans="7:27" x14ac:dyDescent="0.2">
      <c r="G10" s="86"/>
      <c r="H10" s="87"/>
      <c r="T10" s="85"/>
      <c r="U10" s="85"/>
      <c r="V10" s="85"/>
      <c r="W10" s="85"/>
      <c r="X10" s="85"/>
      <c r="Y10" s="85"/>
      <c r="Z10" s="85"/>
      <c r="AA10" s="85"/>
    </row>
    <row r="11" spans="7:27" x14ac:dyDescent="0.2">
      <c r="G11" s="84"/>
      <c r="H11" s="87"/>
      <c r="T11" s="85"/>
      <c r="U11" s="85"/>
      <c r="V11" s="85"/>
      <c r="W11" s="85"/>
      <c r="X11" s="85"/>
      <c r="Y11" s="85"/>
      <c r="Z11" s="85"/>
      <c r="AA11" s="85"/>
    </row>
    <row r="12" spans="7:27" ht="36" customHeight="1" x14ac:dyDescent="0.2">
      <c r="G12" s="84"/>
      <c r="H12" s="88"/>
      <c r="T12" s="85"/>
      <c r="U12" s="85"/>
      <c r="V12" s="85"/>
      <c r="W12" s="85"/>
      <c r="X12" s="85"/>
      <c r="Y12" s="85"/>
      <c r="Z12" s="85"/>
      <c r="AA12" s="85"/>
    </row>
    <row r="13" spans="7:27" ht="23.25" customHeight="1" x14ac:dyDescent="0.2">
      <c r="G13" s="84"/>
      <c r="H13" s="87"/>
      <c r="V13" s="85"/>
      <c r="W13" s="85"/>
      <c r="X13" s="85"/>
      <c r="Y13" s="85"/>
      <c r="Z13" s="85"/>
      <c r="AA13" s="85"/>
    </row>
    <row r="14" spans="7:27" x14ac:dyDescent="0.2">
      <c r="G14" s="84"/>
      <c r="H14" s="88"/>
      <c r="V14" s="85"/>
      <c r="W14" s="85"/>
      <c r="X14" s="85"/>
      <c r="Y14" s="85"/>
      <c r="Z14" s="85"/>
      <c r="AA14" s="85"/>
    </row>
    <row r="15" spans="7:27" x14ac:dyDescent="0.2">
      <c r="G15" s="84"/>
      <c r="H15" s="87"/>
      <c r="V15" s="85"/>
      <c r="W15" s="85"/>
      <c r="X15" s="85"/>
      <c r="Y15" s="85"/>
      <c r="Z15" s="85"/>
      <c r="AA15" s="85"/>
    </row>
    <row r="16" spans="7:27" x14ac:dyDescent="0.2">
      <c r="H16" s="87"/>
      <c r="V16" s="85"/>
      <c r="W16" s="85"/>
      <c r="X16" s="85"/>
      <c r="Y16" s="85"/>
      <c r="Z16" s="85"/>
      <c r="AA16" s="85"/>
    </row>
    <row r="17" spans="2:27" x14ac:dyDescent="0.2">
      <c r="H17" s="87"/>
      <c r="I17" s="87"/>
      <c r="V17" s="85"/>
      <c r="W17" s="85"/>
      <c r="X17" s="85"/>
      <c r="Y17" s="85"/>
      <c r="Z17" s="85"/>
      <c r="AA17" s="85"/>
    </row>
    <row r="18" spans="2:27" x14ac:dyDescent="0.2">
      <c r="H18" s="87"/>
      <c r="I18" s="87"/>
      <c r="V18" s="85"/>
      <c r="W18" s="85"/>
      <c r="X18" s="85"/>
      <c r="Y18" s="85"/>
      <c r="Z18" s="85"/>
      <c r="AA18" s="85"/>
    </row>
    <row r="20" spans="2:27" x14ac:dyDescent="0.2">
      <c r="H20" s="87"/>
    </row>
    <row r="21" spans="2:27" x14ac:dyDescent="0.2">
      <c r="H21" s="87"/>
    </row>
    <row r="22" spans="2:27" x14ac:dyDescent="0.2">
      <c r="H22" s="89"/>
    </row>
    <row r="23" spans="2:27" x14ac:dyDescent="0.2">
      <c r="H23" s="89"/>
    </row>
    <row r="28" spans="2:27" x14ac:dyDescent="0.2">
      <c r="E28" s="90"/>
    </row>
    <row r="31" spans="2:27" x14ac:dyDescent="0.2">
      <c r="B31" s="85" t="s">
        <v>59</v>
      </c>
    </row>
    <row r="86" spans="1:8" s="86" customFormat="1" x14ac:dyDescent="0.2">
      <c r="A86" s="85"/>
      <c r="B86" s="87"/>
      <c r="C86" s="87"/>
      <c r="D86" s="87"/>
      <c r="E86" s="89"/>
      <c r="F86" s="87"/>
      <c r="G86" s="87"/>
      <c r="H86" s="87"/>
    </row>
    <row r="87" spans="1:8" s="86" customFormat="1" x14ac:dyDescent="0.2">
      <c r="A87" s="85"/>
      <c r="B87" s="87"/>
      <c r="C87" s="87"/>
      <c r="D87" s="87"/>
      <c r="E87" s="89"/>
      <c r="F87" s="87"/>
      <c r="G87" s="87"/>
      <c r="H87" s="87"/>
    </row>
    <row r="88" spans="1:8" s="86" customFormat="1" x14ac:dyDescent="0.2">
      <c r="A88" s="85"/>
      <c r="B88" s="87"/>
      <c r="C88" s="87"/>
      <c r="D88" s="87"/>
      <c r="E88" s="89"/>
      <c r="F88" s="87"/>
      <c r="G88" s="87"/>
      <c r="H88" s="87"/>
    </row>
    <row r="89" spans="1:8" s="86" customFormat="1" x14ac:dyDescent="0.2">
      <c r="A89" s="85"/>
      <c r="B89" s="87"/>
      <c r="C89" s="87"/>
      <c r="D89" s="87"/>
      <c r="E89" s="89"/>
      <c r="F89" s="87"/>
      <c r="G89" s="87"/>
      <c r="H89" s="87"/>
    </row>
    <row r="90" spans="1:8" s="86" customFormat="1" x14ac:dyDescent="0.2">
      <c r="A90" s="85"/>
      <c r="B90" s="87"/>
      <c r="C90" s="87"/>
      <c r="D90" s="87"/>
      <c r="E90" s="89"/>
      <c r="F90" s="87"/>
      <c r="G90" s="87"/>
      <c r="H90" s="87"/>
    </row>
    <row r="91" spans="1:8" s="86" customFormat="1" x14ac:dyDescent="0.2">
      <c r="A91" s="85"/>
      <c r="B91" s="87"/>
      <c r="C91" s="87"/>
      <c r="D91" s="87"/>
      <c r="E91" s="89"/>
      <c r="F91" s="87"/>
      <c r="G91" s="87"/>
      <c r="H91" s="87"/>
    </row>
    <row r="92" spans="1:8" s="86" customFormat="1" x14ac:dyDescent="0.2">
      <c r="A92" s="85"/>
      <c r="B92" s="85"/>
      <c r="C92" s="85"/>
      <c r="D92" s="85"/>
      <c r="E92" s="90"/>
      <c r="F92" s="85"/>
      <c r="G92" s="85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12"/>
  <sheetViews>
    <sheetView view="pageLayout" workbookViewId="0">
      <selection activeCell="H212" sqref="H212"/>
    </sheetView>
  </sheetViews>
  <sheetFormatPr defaultColWidth="8.85546875" defaultRowHeight="15" x14ac:dyDescent="0.25"/>
  <cols>
    <col min="1" max="1" width="13.85546875" style="13" customWidth="1"/>
    <col min="2" max="2" width="24.28515625" style="9" customWidth="1"/>
    <col min="3" max="3" width="12.28515625" style="9" customWidth="1"/>
    <col min="4" max="4" width="11.7109375" style="9" customWidth="1"/>
    <col min="5" max="5" width="11.28515625" style="9" bestFit="1" customWidth="1"/>
    <col min="6" max="6" width="9.28515625" style="9" bestFit="1" customWidth="1"/>
    <col min="7" max="7" width="9.28515625" style="9" customWidth="1"/>
    <col min="8" max="8" width="9.42578125" style="9" customWidth="1"/>
    <col min="9" max="9" width="8.42578125" style="9" customWidth="1"/>
    <col min="10" max="10" width="9.28515625" style="9" customWidth="1"/>
    <col min="11" max="11" width="11.28515625" style="9" customWidth="1"/>
    <col min="12" max="12" width="8.7109375" style="54" customWidth="1"/>
    <col min="13" max="13" width="8" style="54" customWidth="1"/>
    <col min="14" max="14" width="7.7109375" style="54" customWidth="1"/>
    <col min="15" max="15" width="9.85546875" style="54" customWidth="1"/>
    <col min="16" max="16384" width="8.85546875" style="9"/>
  </cols>
  <sheetData>
    <row r="1" spans="1:15" ht="15.75" x14ac:dyDescent="0.25">
      <c r="A1" s="173" t="s">
        <v>74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5"/>
    </row>
    <row r="2" spans="1:15" s="12" customFormat="1" ht="21" customHeight="1" x14ac:dyDescent="0.25">
      <c r="A2" s="10"/>
      <c r="B2" s="11"/>
      <c r="C2" s="176" t="s">
        <v>11</v>
      </c>
      <c r="D2" s="176"/>
      <c r="E2" s="176"/>
      <c r="F2" s="176"/>
      <c r="G2" s="176"/>
      <c r="H2" s="177" t="s">
        <v>12</v>
      </c>
      <c r="I2" s="177"/>
      <c r="J2" s="177"/>
      <c r="K2" s="177"/>
      <c r="L2" s="177"/>
      <c r="M2" s="177"/>
      <c r="N2" s="177"/>
      <c r="O2" s="178"/>
    </row>
    <row r="3" spans="1:15" x14ac:dyDescent="0.25">
      <c r="B3" s="14"/>
      <c r="C3" s="179" t="s">
        <v>0</v>
      </c>
      <c r="D3" s="180"/>
      <c r="E3" s="180"/>
      <c r="F3" s="180"/>
      <c r="G3" s="181"/>
      <c r="H3" s="182" t="s">
        <v>13</v>
      </c>
      <c r="I3" s="183"/>
      <c r="J3" s="183"/>
      <c r="K3" s="184"/>
      <c r="L3" s="185" t="s">
        <v>14</v>
      </c>
      <c r="M3" s="185"/>
      <c r="N3" s="185"/>
      <c r="O3" s="185"/>
    </row>
    <row r="4" spans="1:15" ht="34.5" customHeight="1" x14ac:dyDescent="0.25">
      <c r="A4" s="15"/>
      <c r="B4" s="16"/>
      <c r="C4" s="17" t="s">
        <v>73</v>
      </c>
      <c r="D4" s="17" t="s">
        <v>70</v>
      </c>
      <c r="E4" s="18" t="s">
        <v>16</v>
      </c>
      <c r="F4" s="17" t="s">
        <v>17</v>
      </c>
      <c r="G4" s="19" t="s">
        <v>18</v>
      </c>
      <c r="H4" s="20" t="s">
        <v>73</v>
      </c>
      <c r="I4" s="20" t="s">
        <v>70</v>
      </c>
      <c r="J4" s="20" t="s">
        <v>19</v>
      </c>
      <c r="K4" s="20" t="s">
        <v>17</v>
      </c>
      <c r="L4" s="106" t="s">
        <v>73</v>
      </c>
      <c r="M4" s="92" t="s">
        <v>70</v>
      </c>
      <c r="N4" s="92" t="s">
        <v>19</v>
      </c>
      <c r="O4" s="92" t="s">
        <v>17</v>
      </c>
    </row>
    <row r="5" spans="1:15" s="31" customFormat="1" x14ac:dyDescent="0.25">
      <c r="A5" s="21"/>
      <c r="B5" s="22" t="s">
        <v>20</v>
      </c>
      <c r="C5" s="23">
        <v>1731156</v>
      </c>
      <c r="D5" s="23">
        <v>1787621</v>
      </c>
      <c r="E5" s="24">
        <f>D5-C5</f>
        <v>56465</v>
      </c>
      <c r="F5" s="25">
        <f>(D5-C5)/C5</f>
        <v>3.2616933424832885E-2</v>
      </c>
      <c r="G5" s="25">
        <f>E5/E7</f>
        <v>0.36901852118106843</v>
      </c>
      <c r="H5" s="26">
        <v>933</v>
      </c>
      <c r="I5" s="26">
        <v>1028</v>
      </c>
      <c r="J5" s="27">
        <f>I5-H5</f>
        <v>95</v>
      </c>
      <c r="K5" s="28">
        <f>(I5-H5)/H5</f>
        <v>0.10182207931404073</v>
      </c>
      <c r="L5" s="29">
        <v>1012.18</v>
      </c>
      <c r="M5" s="29">
        <f>I5</f>
        <v>1028</v>
      </c>
      <c r="N5" s="29">
        <f>M5-L5</f>
        <v>15.82000000000005</v>
      </c>
      <c r="O5" s="30">
        <f>(M5-L5)/L5</f>
        <v>1.5629631093283854E-2</v>
      </c>
    </row>
    <row r="6" spans="1:15" x14ac:dyDescent="0.25">
      <c r="A6" s="15"/>
      <c r="B6" s="32" t="s">
        <v>21</v>
      </c>
      <c r="C6" s="33">
        <v>8680035</v>
      </c>
      <c r="D6" s="100">
        <v>8776584</v>
      </c>
      <c r="E6" s="24">
        <f>D6-C6</f>
        <v>96549</v>
      </c>
      <c r="F6" s="25">
        <f>(D6-C6)/C6</f>
        <v>1.1123111830770268E-2</v>
      </c>
      <c r="G6" s="25">
        <f>E6/E7</f>
        <v>0.63098147881893163</v>
      </c>
      <c r="H6" s="27">
        <v>933</v>
      </c>
      <c r="I6" s="27">
        <v>994</v>
      </c>
      <c r="J6" s="27">
        <f>I6-H6</f>
        <v>61</v>
      </c>
      <c r="K6" s="28">
        <f>(I6-H6)/H6</f>
        <v>6.5380493033226156E-2</v>
      </c>
      <c r="L6" s="29">
        <v>1012.18</v>
      </c>
      <c r="M6" s="29">
        <f>I6</f>
        <v>994</v>
      </c>
      <c r="N6" s="29">
        <f>M6-L6</f>
        <v>-18.17999999999995</v>
      </c>
      <c r="O6" s="30">
        <f>(M6-L6)/L6</f>
        <v>-1.7961232191902578E-2</v>
      </c>
    </row>
    <row r="7" spans="1:15" ht="34.5" customHeight="1" x14ac:dyDescent="0.25">
      <c r="A7" s="34"/>
      <c r="B7" s="35" t="s">
        <v>15</v>
      </c>
      <c r="C7" s="36">
        <f>SUM(C5:C6)</f>
        <v>10411191</v>
      </c>
      <c r="D7" s="36">
        <f>SUM(D5:D6)</f>
        <v>10564205</v>
      </c>
      <c r="E7" s="36">
        <f>SUM(E5:E6)</f>
        <v>153014</v>
      </c>
      <c r="F7" s="37">
        <f>(D7-C7)/C7</f>
        <v>1.4697069720457534E-2</v>
      </c>
      <c r="G7" s="38"/>
      <c r="H7" s="39">
        <f>AVERAGE(H5:H6)</f>
        <v>933</v>
      </c>
      <c r="I7" s="39">
        <f>AVERAGE(I5:I6)</f>
        <v>1011</v>
      </c>
      <c r="J7" s="39">
        <f>I7-H7</f>
        <v>78</v>
      </c>
      <c r="K7" s="40">
        <f>(I7-H7)/H7</f>
        <v>8.3601286173633438E-2</v>
      </c>
      <c r="L7" s="41">
        <v>1012</v>
      </c>
      <c r="M7" s="41">
        <f>I7</f>
        <v>1011</v>
      </c>
      <c r="N7" s="41">
        <f>M7-L7</f>
        <v>-1</v>
      </c>
      <c r="O7" s="42">
        <f>(M7-L7)/L7</f>
        <v>-9.8814229249011851E-4</v>
      </c>
    </row>
    <row r="8" spans="1:15" x14ac:dyDescent="0.25">
      <c r="A8" s="163" t="s">
        <v>22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</row>
    <row r="9" spans="1:15" x14ac:dyDescent="0.25">
      <c r="A9" s="15"/>
      <c r="B9" s="164" t="s">
        <v>0</v>
      </c>
      <c r="C9" s="165"/>
      <c r="D9" s="165"/>
      <c r="E9" s="165"/>
      <c r="F9" s="165"/>
      <c r="G9" s="166"/>
      <c r="H9" s="167" t="s">
        <v>13</v>
      </c>
      <c r="I9" s="168"/>
      <c r="J9" s="168"/>
      <c r="K9" s="169"/>
      <c r="L9" s="170" t="s">
        <v>14</v>
      </c>
      <c r="M9" s="170"/>
      <c r="N9" s="170"/>
      <c r="O9" s="170"/>
    </row>
    <row r="10" spans="1:15" ht="23.25" customHeight="1" x14ac:dyDescent="0.25">
      <c r="A10" s="43"/>
      <c r="B10" s="17" t="s">
        <v>23</v>
      </c>
      <c r="C10" s="17" t="s">
        <v>73</v>
      </c>
      <c r="D10" s="17" t="s">
        <v>70</v>
      </c>
      <c r="E10" s="18" t="s">
        <v>16</v>
      </c>
      <c r="F10" s="17" t="s">
        <v>17</v>
      </c>
      <c r="G10" s="17" t="s">
        <v>24</v>
      </c>
      <c r="H10" s="20" t="s">
        <v>73</v>
      </c>
      <c r="I10" s="20" t="s">
        <v>70</v>
      </c>
      <c r="J10" s="20" t="s">
        <v>19</v>
      </c>
      <c r="K10" s="44" t="s">
        <v>17</v>
      </c>
      <c r="L10" s="106" t="s">
        <v>73</v>
      </c>
      <c r="M10" s="92" t="s">
        <v>70</v>
      </c>
      <c r="N10" s="92" t="s">
        <v>19</v>
      </c>
      <c r="O10" s="92" t="s">
        <v>17</v>
      </c>
    </row>
    <row r="11" spans="1:15" ht="30" x14ac:dyDescent="0.25">
      <c r="A11" s="171" t="s">
        <v>25</v>
      </c>
      <c r="B11" s="32" t="s">
        <v>32</v>
      </c>
      <c r="C11" s="33">
        <v>278048</v>
      </c>
      <c r="D11" s="33">
        <v>308426</v>
      </c>
      <c r="E11" s="24">
        <f t="shared" ref="E11:E21" si="0">D11-C11</f>
        <v>30378</v>
      </c>
      <c r="F11" s="25">
        <f t="shared" ref="F11:F22" si="1">(D11-C11)/C11</f>
        <v>0.10925451720566233</v>
      </c>
      <c r="G11" s="46">
        <f t="shared" ref="G11:G22" si="2">RANK(F11,F$11:F$22)</f>
        <v>3</v>
      </c>
      <c r="H11" s="27">
        <v>1831</v>
      </c>
      <c r="I11" s="27">
        <v>2003</v>
      </c>
      <c r="J11" s="27">
        <f t="shared" ref="J11:J21" si="3">I11-H11</f>
        <v>172</v>
      </c>
      <c r="K11" s="47">
        <f t="shared" ref="K11:K22" si="4">(I11-H11)/H11</f>
        <v>9.3937738940469695E-2</v>
      </c>
      <c r="L11" s="48">
        <v>1986.4</v>
      </c>
      <c r="M11" s="48">
        <f t="shared" ref="M11:M22" si="5">I11</f>
        <v>2003</v>
      </c>
      <c r="N11" s="48">
        <f t="shared" ref="N11:N22" si="6">M11-L11</f>
        <v>16.599999999999909</v>
      </c>
      <c r="O11" s="30">
        <f t="shared" ref="O11:O22" si="7">(M11-L11)/L11</f>
        <v>8.3568264196535978E-3</v>
      </c>
    </row>
    <row r="12" spans="1:15" ht="18.75" customHeight="1" x14ac:dyDescent="0.25">
      <c r="A12" s="171"/>
      <c r="B12" s="22" t="s">
        <v>26</v>
      </c>
      <c r="C12" s="33">
        <v>664946</v>
      </c>
      <c r="D12" s="45">
        <v>569562</v>
      </c>
      <c r="E12" s="24">
        <f t="shared" si="0"/>
        <v>-95384</v>
      </c>
      <c r="F12" s="25">
        <f t="shared" si="1"/>
        <v>-0.1434462347318429</v>
      </c>
      <c r="G12" s="46">
        <f t="shared" si="2"/>
        <v>12</v>
      </c>
      <c r="H12" s="27">
        <v>999</v>
      </c>
      <c r="I12" s="27">
        <v>1062</v>
      </c>
      <c r="J12" s="27">
        <f t="shared" si="3"/>
        <v>63</v>
      </c>
      <c r="K12" s="47">
        <f t="shared" si="4"/>
        <v>6.3063063063063057E-2</v>
      </c>
      <c r="L12" s="48">
        <v>1083.78</v>
      </c>
      <c r="M12" s="48">
        <f t="shared" si="5"/>
        <v>1062</v>
      </c>
      <c r="N12" s="48">
        <f t="shared" si="6"/>
        <v>-21.779999999999973</v>
      </c>
      <c r="O12" s="30">
        <f t="shared" si="7"/>
        <v>-2.0096329513369846E-2</v>
      </c>
    </row>
    <row r="13" spans="1:15" ht="18" customHeight="1" x14ac:dyDescent="0.25">
      <c r="A13" s="171"/>
      <c r="B13" s="32" t="s">
        <v>31</v>
      </c>
      <c r="C13" s="33">
        <v>940545</v>
      </c>
      <c r="D13" s="33">
        <v>848885</v>
      </c>
      <c r="E13" s="24">
        <f t="shared" si="0"/>
        <v>-91660</v>
      </c>
      <c r="F13" s="25">
        <f t="shared" si="1"/>
        <v>-9.7454135634127026E-2</v>
      </c>
      <c r="G13" s="46">
        <f t="shared" si="2"/>
        <v>10</v>
      </c>
      <c r="H13" s="27">
        <v>1200</v>
      </c>
      <c r="I13" s="27">
        <v>1290</v>
      </c>
      <c r="J13" s="27">
        <f t="shared" si="3"/>
        <v>90</v>
      </c>
      <c r="K13" s="47">
        <f t="shared" si="4"/>
        <v>7.4999999999999997E-2</v>
      </c>
      <c r="L13" s="48">
        <v>1301.8</v>
      </c>
      <c r="M13" s="48">
        <f t="shared" si="5"/>
        <v>1290</v>
      </c>
      <c r="N13" s="48">
        <f t="shared" si="6"/>
        <v>-11.799999999999955</v>
      </c>
      <c r="O13" s="30">
        <f t="shared" si="7"/>
        <v>-9.064372407435824E-3</v>
      </c>
    </row>
    <row r="14" spans="1:15" ht="27.75" customHeight="1" x14ac:dyDescent="0.25">
      <c r="A14" s="171"/>
      <c r="B14" s="32" t="s">
        <v>35</v>
      </c>
      <c r="C14" s="33">
        <v>2158191</v>
      </c>
      <c r="D14" s="33">
        <v>2150800</v>
      </c>
      <c r="E14" s="24">
        <f t="shared" si="0"/>
        <v>-7391</v>
      </c>
      <c r="F14" s="25">
        <f t="shared" si="1"/>
        <v>-3.4246273846939403E-3</v>
      </c>
      <c r="G14" s="46">
        <f t="shared" si="2"/>
        <v>8</v>
      </c>
      <c r="H14" s="27">
        <v>829</v>
      </c>
      <c r="I14" s="27">
        <v>882</v>
      </c>
      <c r="J14" s="27">
        <f t="shared" si="3"/>
        <v>53</v>
      </c>
      <c r="K14" s="47">
        <f t="shared" si="4"/>
        <v>6.3932448733413749E-2</v>
      </c>
      <c r="L14" s="48">
        <v>899.36</v>
      </c>
      <c r="M14" s="48">
        <f t="shared" si="5"/>
        <v>882</v>
      </c>
      <c r="N14" s="48">
        <f t="shared" si="6"/>
        <v>-17.360000000000014</v>
      </c>
      <c r="O14" s="30">
        <f t="shared" si="7"/>
        <v>-1.9302615193026167E-2</v>
      </c>
    </row>
    <row r="15" spans="1:15" ht="15" customHeight="1" x14ac:dyDescent="0.25">
      <c r="A15" s="171"/>
      <c r="B15" s="32" t="s">
        <v>29</v>
      </c>
      <c r="C15" s="33">
        <v>221107</v>
      </c>
      <c r="D15" s="33">
        <v>195268</v>
      </c>
      <c r="E15" s="24">
        <f t="shared" si="0"/>
        <v>-25839</v>
      </c>
      <c r="F15" s="25">
        <f t="shared" si="1"/>
        <v>-0.11686197180550593</v>
      </c>
      <c r="G15" s="46">
        <f t="shared" si="2"/>
        <v>11</v>
      </c>
      <c r="H15" s="27">
        <v>1226</v>
      </c>
      <c r="I15" s="27">
        <v>1332</v>
      </c>
      <c r="J15" s="27">
        <f t="shared" si="3"/>
        <v>106</v>
      </c>
      <c r="K15" s="47">
        <f t="shared" si="4"/>
        <v>8.6460032626427402E-2</v>
      </c>
      <c r="L15" s="48">
        <v>1330</v>
      </c>
      <c r="M15" s="48">
        <f t="shared" si="5"/>
        <v>1332</v>
      </c>
      <c r="N15" s="48">
        <f t="shared" si="6"/>
        <v>2</v>
      </c>
      <c r="O15" s="30">
        <f t="shared" si="7"/>
        <v>1.5037593984962407E-3</v>
      </c>
    </row>
    <row r="16" spans="1:15" x14ac:dyDescent="0.25">
      <c r="A16" s="171"/>
      <c r="B16" s="32" t="s">
        <v>28</v>
      </c>
      <c r="C16" s="33">
        <v>638561</v>
      </c>
      <c r="D16" s="33">
        <v>633964</v>
      </c>
      <c r="E16" s="24">
        <f t="shared" si="0"/>
        <v>-4597</v>
      </c>
      <c r="F16" s="25">
        <f t="shared" si="1"/>
        <v>-7.1989989993125171E-3</v>
      </c>
      <c r="G16" s="46">
        <f t="shared" si="2"/>
        <v>9</v>
      </c>
      <c r="H16" s="27">
        <v>1190</v>
      </c>
      <c r="I16" s="27">
        <v>1261</v>
      </c>
      <c r="J16" s="27">
        <f t="shared" si="3"/>
        <v>71</v>
      </c>
      <c r="K16" s="47">
        <f t="shared" si="4"/>
        <v>5.9663865546218491E-2</v>
      </c>
      <c r="L16" s="48">
        <v>1290.99</v>
      </c>
      <c r="M16" s="48">
        <f t="shared" si="5"/>
        <v>1261</v>
      </c>
      <c r="N16" s="48">
        <f t="shared" si="6"/>
        <v>-29.990000000000009</v>
      </c>
      <c r="O16" s="30">
        <f t="shared" si="7"/>
        <v>-2.3230234161380033E-2</v>
      </c>
    </row>
    <row r="17" spans="1:36" s="49" customFormat="1" ht="28.5" customHeight="1" x14ac:dyDescent="0.25">
      <c r="A17" s="171"/>
      <c r="B17" s="32" t="s">
        <v>34</v>
      </c>
      <c r="C17" s="33">
        <v>1324940</v>
      </c>
      <c r="D17" s="33">
        <v>1363298</v>
      </c>
      <c r="E17" s="24">
        <f t="shared" si="0"/>
        <v>38358</v>
      </c>
      <c r="F17" s="25">
        <f t="shared" si="1"/>
        <v>2.8950744939393484E-2</v>
      </c>
      <c r="G17" s="46">
        <f t="shared" si="2"/>
        <v>7</v>
      </c>
      <c r="H17" s="27">
        <v>1145</v>
      </c>
      <c r="I17" s="27">
        <v>1270</v>
      </c>
      <c r="J17" s="27">
        <f t="shared" si="3"/>
        <v>125</v>
      </c>
      <c r="K17" s="47">
        <f t="shared" si="4"/>
        <v>0.1091703056768559</v>
      </c>
      <c r="L17" s="48">
        <v>1242.18</v>
      </c>
      <c r="M17" s="48">
        <f t="shared" si="5"/>
        <v>1270</v>
      </c>
      <c r="N17" s="48">
        <f t="shared" si="6"/>
        <v>27.819999999999936</v>
      </c>
      <c r="O17" s="30">
        <f t="shared" si="7"/>
        <v>2.2396110064563858E-2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 s="49" customFormat="1" ht="30" x14ac:dyDescent="0.25">
      <c r="A18" s="171"/>
      <c r="B18" s="32" t="s">
        <v>27</v>
      </c>
      <c r="C18" s="33">
        <v>1177924</v>
      </c>
      <c r="D18" s="33">
        <v>1359270</v>
      </c>
      <c r="E18" s="24">
        <f t="shared" si="0"/>
        <v>181346</v>
      </c>
      <c r="F18" s="25">
        <f t="shared" si="1"/>
        <v>0.15395390534533637</v>
      </c>
      <c r="G18" s="46">
        <f t="shared" si="2"/>
        <v>1</v>
      </c>
      <c r="H18" s="27">
        <v>807</v>
      </c>
      <c r="I18" s="27">
        <v>844</v>
      </c>
      <c r="J18" s="27">
        <f t="shared" si="3"/>
        <v>37</v>
      </c>
      <c r="K18" s="47">
        <f t="shared" si="4"/>
        <v>4.584882280049566E-2</v>
      </c>
      <c r="L18" s="48">
        <v>875.49</v>
      </c>
      <c r="M18" s="48">
        <f t="shared" si="5"/>
        <v>844</v>
      </c>
      <c r="N18" s="48">
        <f t="shared" si="6"/>
        <v>-31.490000000000009</v>
      </c>
      <c r="O18" s="30">
        <f t="shared" si="7"/>
        <v>-3.5968429108270805E-2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 s="49" customFormat="1" ht="17.25" customHeight="1" x14ac:dyDescent="0.25">
      <c r="A19" s="171"/>
      <c r="B19" s="32" t="s">
        <v>30</v>
      </c>
      <c r="C19" s="33">
        <v>981420</v>
      </c>
      <c r="D19" s="33">
        <v>1042162</v>
      </c>
      <c r="E19" s="24">
        <f t="shared" si="0"/>
        <v>60742</v>
      </c>
      <c r="F19" s="25">
        <f t="shared" si="1"/>
        <v>6.1891952477023088E-2</v>
      </c>
      <c r="G19" s="46">
        <f t="shared" si="2"/>
        <v>4</v>
      </c>
      <c r="H19" s="27">
        <v>340</v>
      </c>
      <c r="I19" s="27">
        <v>363</v>
      </c>
      <c r="J19" s="27">
        <f t="shared" si="3"/>
        <v>23</v>
      </c>
      <c r="K19" s="47">
        <f t="shared" si="4"/>
        <v>6.7647058823529407E-2</v>
      </c>
      <c r="L19" s="48">
        <v>368.86</v>
      </c>
      <c r="M19" s="48">
        <f t="shared" si="5"/>
        <v>363</v>
      </c>
      <c r="N19" s="48">
        <f t="shared" si="6"/>
        <v>-5.8600000000000136</v>
      </c>
      <c r="O19" s="30">
        <f t="shared" si="7"/>
        <v>-1.5886786314590937E-2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32.25" customHeight="1" x14ac:dyDescent="0.25">
      <c r="A20" s="171"/>
      <c r="B20" s="32" t="s">
        <v>33</v>
      </c>
      <c r="C20" s="33">
        <v>289843</v>
      </c>
      <c r="D20" s="33">
        <v>299809</v>
      </c>
      <c r="E20" s="24">
        <f t="shared" si="0"/>
        <v>9966</v>
      </c>
      <c r="F20" s="25">
        <f t="shared" si="1"/>
        <v>3.4384132099101926E-2</v>
      </c>
      <c r="G20" s="46">
        <f t="shared" si="2"/>
        <v>5</v>
      </c>
      <c r="H20" s="27">
        <v>575</v>
      </c>
      <c r="I20" s="27">
        <v>625</v>
      </c>
      <c r="J20" s="27">
        <f t="shared" si="3"/>
        <v>50</v>
      </c>
      <c r="K20" s="47">
        <f t="shared" si="4"/>
        <v>8.6956521739130432E-2</v>
      </c>
      <c r="L20" s="48">
        <v>623.79999999999995</v>
      </c>
      <c r="M20" s="48">
        <f t="shared" si="5"/>
        <v>625</v>
      </c>
      <c r="N20" s="48">
        <f t="shared" si="6"/>
        <v>1.2000000000000455</v>
      </c>
      <c r="O20" s="30">
        <f t="shared" si="7"/>
        <v>1.9236934915037602E-3</v>
      </c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s="31" customFormat="1" ht="23.25" customHeight="1" x14ac:dyDescent="0.25">
      <c r="A21" s="171"/>
      <c r="B21" s="32" t="s">
        <v>36</v>
      </c>
      <c r="C21" s="23">
        <v>4526</v>
      </c>
      <c r="D21" s="23">
        <v>5140</v>
      </c>
      <c r="E21" s="24">
        <f t="shared" si="0"/>
        <v>614</v>
      </c>
      <c r="F21" s="25">
        <f t="shared" si="1"/>
        <v>0.13566062748563854</v>
      </c>
      <c r="G21" s="46">
        <f t="shared" si="2"/>
        <v>2</v>
      </c>
      <c r="H21" s="26">
        <v>948</v>
      </c>
      <c r="I21" s="26">
        <v>961</v>
      </c>
      <c r="J21" s="27">
        <f t="shared" si="3"/>
        <v>13</v>
      </c>
      <c r="K21" s="47">
        <f t="shared" si="4"/>
        <v>1.3713080168776372E-2</v>
      </c>
      <c r="L21" s="29">
        <v>1028.46</v>
      </c>
      <c r="M21" s="29">
        <f t="shared" si="5"/>
        <v>961</v>
      </c>
      <c r="N21" s="48">
        <f t="shared" si="6"/>
        <v>-67.460000000000036</v>
      </c>
      <c r="O21" s="30">
        <f t="shared" si="7"/>
        <v>-6.5593217042957466E-2</v>
      </c>
    </row>
    <row r="22" spans="1:36" s="31" customFormat="1" ht="30" x14ac:dyDescent="0.25">
      <c r="A22" s="50" t="s">
        <v>37</v>
      </c>
      <c r="B22" s="32" t="s">
        <v>20</v>
      </c>
      <c r="C22" s="23">
        <v>1731156</v>
      </c>
      <c r="D22" s="23">
        <v>1787621</v>
      </c>
      <c r="E22" s="24">
        <f>D22-C22</f>
        <v>56465</v>
      </c>
      <c r="F22" s="25">
        <f t="shared" si="1"/>
        <v>3.2616933424832885E-2</v>
      </c>
      <c r="G22" s="46">
        <f t="shared" si="2"/>
        <v>6</v>
      </c>
      <c r="H22" s="26">
        <v>933</v>
      </c>
      <c r="I22" s="26">
        <v>973</v>
      </c>
      <c r="J22" s="27">
        <v>172</v>
      </c>
      <c r="K22" s="47">
        <f t="shared" si="4"/>
        <v>4.2872454448017148E-2</v>
      </c>
      <c r="L22" s="29">
        <v>1012</v>
      </c>
      <c r="M22" s="29">
        <f t="shared" si="5"/>
        <v>973</v>
      </c>
      <c r="N22" s="48">
        <f t="shared" si="6"/>
        <v>-39</v>
      </c>
      <c r="O22" s="30">
        <f t="shared" si="7"/>
        <v>-3.8537549407114624E-2</v>
      </c>
    </row>
    <row r="23" spans="1:36" x14ac:dyDescent="0.25">
      <c r="A23" s="15"/>
      <c r="L23" s="31"/>
      <c r="M23" s="31"/>
      <c r="N23" s="31"/>
      <c r="O23" s="31"/>
    </row>
    <row r="24" spans="1:36" x14ac:dyDescent="0.25">
      <c r="A24" s="172" t="s">
        <v>38</v>
      </c>
      <c r="B24" s="17" t="s">
        <v>39</v>
      </c>
      <c r="C24" s="17" t="s">
        <v>73</v>
      </c>
      <c r="D24" s="17" t="s">
        <v>70</v>
      </c>
      <c r="E24" s="18" t="s">
        <v>16</v>
      </c>
      <c r="F24" s="17" t="s">
        <v>17</v>
      </c>
      <c r="G24" s="51"/>
      <c r="H24" s="20" t="s">
        <v>73</v>
      </c>
      <c r="I24" s="20" t="s">
        <v>70</v>
      </c>
      <c r="J24" s="20" t="s">
        <v>19</v>
      </c>
      <c r="K24" s="20" t="s">
        <v>17</v>
      </c>
      <c r="L24" s="106" t="s">
        <v>73</v>
      </c>
      <c r="M24" s="92" t="s">
        <v>70</v>
      </c>
      <c r="N24" s="92" t="s">
        <v>19</v>
      </c>
      <c r="O24" s="92" t="s">
        <v>17</v>
      </c>
    </row>
    <row r="25" spans="1:36" ht="30" x14ac:dyDescent="0.25">
      <c r="A25" s="172"/>
      <c r="B25" s="32" t="s">
        <v>40</v>
      </c>
      <c r="C25" s="23">
        <v>185748</v>
      </c>
      <c r="D25" s="23">
        <v>200159</v>
      </c>
      <c r="E25" s="24">
        <f>D25-C25</f>
        <v>14411</v>
      </c>
      <c r="F25" s="25">
        <f>(D25-C25)/C25</f>
        <v>7.7583607898873738E-2</v>
      </c>
      <c r="G25" s="46"/>
      <c r="H25" s="26">
        <v>1249</v>
      </c>
      <c r="I25" s="94">
        <v>1405</v>
      </c>
      <c r="J25" s="27">
        <f>I25-H25</f>
        <v>156</v>
      </c>
      <c r="K25" s="28">
        <f>(I25-H25)/H25</f>
        <v>0.12489991993594876</v>
      </c>
      <c r="L25" s="29">
        <v>1355</v>
      </c>
      <c r="M25" s="93">
        <f>I25</f>
        <v>1405</v>
      </c>
      <c r="N25" s="48">
        <f>M25-L25</f>
        <v>50</v>
      </c>
      <c r="O25" s="30">
        <f>(M25-L25)/L25</f>
        <v>3.6900369003690037E-2</v>
      </c>
    </row>
    <row r="26" spans="1:36" ht="30" x14ac:dyDescent="0.25">
      <c r="A26" s="172"/>
      <c r="B26" s="32" t="s">
        <v>41</v>
      </c>
      <c r="C26" s="23">
        <v>340025</v>
      </c>
      <c r="D26" s="23">
        <v>354708</v>
      </c>
      <c r="E26" s="24">
        <f>D26-C26</f>
        <v>14683</v>
      </c>
      <c r="F26" s="25">
        <f>(D26-C26)/C26</f>
        <v>4.3182118961841043E-2</v>
      </c>
      <c r="G26" s="46"/>
      <c r="H26" s="26">
        <v>817</v>
      </c>
      <c r="I26" s="94">
        <v>909</v>
      </c>
      <c r="J26" s="27">
        <f>I26-H26</f>
        <v>92</v>
      </c>
      <c r="K26" s="28">
        <f>(I26-H26)/H26</f>
        <v>0.11260709914320685</v>
      </c>
      <c r="L26" s="29">
        <v>886.34</v>
      </c>
      <c r="M26" s="93">
        <f>I26</f>
        <v>909</v>
      </c>
      <c r="N26" s="48">
        <f>M26-L26</f>
        <v>22.659999999999968</v>
      </c>
      <c r="O26" s="30">
        <f>(M26-L26)/L26</f>
        <v>2.5565809960060436E-2</v>
      </c>
    </row>
    <row r="27" spans="1:36" ht="30" x14ac:dyDescent="0.25">
      <c r="A27" s="172"/>
      <c r="B27" s="32" t="s">
        <v>42</v>
      </c>
      <c r="C27" s="23">
        <v>1205383</v>
      </c>
      <c r="D27" s="23">
        <v>1232754</v>
      </c>
      <c r="E27" s="24">
        <f>D27-C27</f>
        <v>27371</v>
      </c>
      <c r="F27" s="25">
        <f>(D27-C27)/C27</f>
        <v>2.2707305478839507E-2</v>
      </c>
      <c r="G27" s="46"/>
      <c r="H27" s="26">
        <v>733</v>
      </c>
      <c r="I27" s="94">
        <v>770</v>
      </c>
      <c r="J27" s="27">
        <f>I27-H27</f>
        <v>37</v>
      </c>
      <c r="K27" s="28">
        <f>(I27-H27)/H27</f>
        <v>5.0477489768076401E-2</v>
      </c>
      <c r="L27" s="29">
        <v>795.21</v>
      </c>
      <c r="M27" s="93">
        <f>I27</f>
        <v>770</v>
      </c>
      <c r="N27" s="48">
        <f>M27-L27</f>
        <v>-25.210000000000036</v>
      </c>
      <c r="O27" s="30">
        <f>(M27-L27)/L27</f>
        <v>-3.1702317626790454E-2</v>
      </c>
    </row>
    <row r="28" spans="1:36" x14ac:dyDescent="0.25">
      <c r="B28" s="91"/>
      <c r="C28" s="52"/>
      <c r="D28" s="52"/>
      <c r="L28" s="31"/>
      <c r="M28" s="31"/>
      <c r="N28" s="31"/>
      <c r="O28" s="31"/>
    </row>
    <row r="29" spans="1:36" ht="45.75" customHeight="1" x14ac:dyDescent="0.25">
      <c r="B29" s="144" t="s">
        <v>75</v>
      </c>
      <c r="C29" s="144"/>
      <c r="D29" s="144"/>
      <c r="E29" s="144"/>
      <c r="F29" s="144"/>
      <c r="G29" s="144"/>
      <c r="H29" s="144"/>
      <c r="L29" s="31"/>
      <c r="M29" s="53"/>
      <c r="N29" s="31"/>
      <c r="O29" s="31"/>
    </row>
    <row r="30" spans="1:36" ht="22.5" customHeight="1" x14ac:dyDescent="0.25">
      <c r="B30" s="144" t="s">
        <v>43</v>
      </c>
      <c r="C30" s="144"/>
      <c r="D30" s="144"/>
      <c r="E30" s="144"/>
      <c r="F30" s="144"/>
      <c r="G30" s="144"/>
      <c r="H30" s="144"/>
      <c r="L30" s="31"/>
      <c r="M30" s="31"/>
      <c r="N30" s="31"/>
      <c r="O30" s="31"/>
    </row>
    <row r="31" spans="1:36" x14ac:dyDescent="0.25">
      <c r="B31" s="91"/>
      <c r="L31" s="31"/>
      <c r="M31" s="31"/>
      <c r="N31" s="31"/>
      <c r="O31" s="31"/>
    </row>
    <row r="32" spans="1:36" x14ac:dyDescent="0.25">
      <c r="B32" s="91"/>
      <c r="L32" s="31"/>
      <c r="M32" s="31"/>
      <c r="N32" s="31"/>
      <c r="O32" s="31"/>
    </row>
    <row r="33" spans="2:15" s="9" customFormat="1" x14ac:dyDescent="0.25">
      <c r="B33" s="91"/>
      <c r="L33" s="31"/>
      <c r="M33" s="31"/>
      <c r="N33" s="31"/>
      <c r="O33" s="31"/>
    </row>
    <row r="34" spans="2:15" s="9" customFormat="1" x14ac:dyDescent="0.25">
      <c r="L34" s="31"/>
      <c r="M34" s="31"/>
      <c r="N34" s="31"/>
      <c r="O34" s="31"/>
    </row>
    <row r="35" spans="2:15" s="9" customFormat="1" x14ac:dyDescent="0.25">
      <c r="L35" s="31"/>
      <c r="M35" s="31"/>
      <c r="N35" s="31"/>
      <c r="O35" s="31"/>
    </row>
    <row r="36" spans="2:15" s="9" customFormat="1" x14ac:dyDescent="0.25">
      <c r="L36" s="31"/>
      <c r="M36" s="31"/>
      <c r="N36" s="31"/>
      <c r="O36" s="31"/>
    </row>
    <row r="37" spans="2:15" s="9" customFormat="1" x14ac:dyDescent="0.25">
      <c r="L37" s="31"/>
      <c r="M37" s="31"/>
      <c r="N37" s="31"/>
      <c r="O37" s="31"/>
    </row>
    <row r="38" spans="2:15" s="9" customFormat="1" x14ac:dyDescent="0.25">
      <c r="L38" s="31"/>
      <c r="M38" s="31"/>
      <c r="N38" s="31"/>
      <c r="O38" s="31"/>
    </row>
    <row r="39" spans="2:15" s="9" customFormat="1" x14ac:dyDescent="0.25">
      <c r="L39" s="31"/>
      <c r="M39" s="31"/>
      <c r="N39" s="31"/>
      <c r="O39" s="31"/>
    </row>
    <row r="40" spans="2:15" s="9" customFormat="1" x14ac:dyDescent="0.25">
      <c r="L40" s="31"/>
      <c r="M40" s="31"/>
      <c r="N40" s="31"/>
      <c r="O40" s="31"/>
    </row>
    <row r="41" spans="2:15" s="9" customFormat="1" x14ac:dyDescent="0.25">
      <c r="L41" s="31"/>
      <c r="M41" s="31"/>
      <c r="N41" s="31"/>
      <c r="O41" s="31"/>
    </row>
    <row r="42" spans="2:15" s="9" customFormat="1" x14ac:dyDescent="0.25">
      <c r="L42" s="31"/>
      <c r="M42" s="31"/>
      <c r="N42" s="31"/>
      <c r="O42" s="31"/>
    </row>
    <row r="43" spans="2:15" s="9" customFormat="1" x14ac:dyDescent="0.25">
      <c r="L43" s="31"/>
      <c r="M43" s="31"/>
      <c r="N43" s="31"/>
      <c r="O43" s="31"/>
    </row>
    <row r="44" spans="2:15" s="9" customFormat="1" x14ac:dyDescent="0.25">
      <c r="L44" s="31"/>
      <c r="M44" s="31"/>
      <c r="N44" s="31"/>
      <c r="O44" s="31"/>
    </row>
    <row r="45" spans="2:15" s="9" customFormat="1" x14ac:dyDescent="0.25">
      <c r="L45" s="31"/>
      <c r="M45" s="31"/>
      <c r="N45" s="31"/>
      <c r="O45" s="31"/>
    </row>
    <row r="46" spans="2:15" s="9" customFormat="1" x14ac:dyDescent="0.25">
      <c r="L46" s="31"/>
      <c r="M46" s="31"/>
      <c r="N46" s="31"/>
      <c r="O46" s="31"/>
    </row>
    <row r="47" spans="2:15" s="9" customFormat="1" x14ac:dyDescent="0.25">
      <c r="L47" s="31"/>
      <c r="M47" s="31"/>
      <c r="N47" s="31"/>
      <c r="O47" s="31"/>
    </row>
    <row r="48" spans="2:15" s="9" customFormat="1" x14ac:dyDescent="0.25">
      <c r="L48" s="31"/>
      <c r="M48" s="31"/>
      <c r="N48" s="31"/>
      <c r="O48" s="31"/>
    </row>
    <row r="49" spans="12:15" s="9" customFormat="1" x14ac:dyDescent="0.25">
      <c r="L49" s="31"/>
      <c r="M49" s="31"/>
      <c r="N49" s="31"/>
      <c r="O49" s="31"/>
    </row>
    <row r="50" spans="12:15" s="9" customFormat="1" x14ac:dyDescent="0.25">
      <c r="L50" s="31"/>
      <c r="M50" s="31"/>
      <c r="N50" s="31"/>
      <c r="O50" s="31"/>
    </row>
    <row r="51" spans="12:15" s="9" customFormat="1" x14ac:dyDescent="0.25">
      <c r="L51" s="31"/>
      <c r="M51" s="31"/>
      <c r="N51" s="31"/>
      <c r="O51" s="31"/>
    </row>
    <row r="52" spans="12:15" s="9" customFormat="1" x14ac:dyDescent="0.25">
      <c r="L52" s="31"/>
      <c r="M52" s="31"/>
      <c r="N52" s="31"/>
      <c r="O52" s="31"/>
    </row>
    <row r="53" spans="12:15" s="9" customFormat="1" x14ac:dyDescent="0.25">
      <c r="L53" s="31"/>
      <c r="M53" s="31"/>
      <c r="N53" s="31"/>
      <c r="O53" s="31"/>
    </row>
    <row r="54" spans="12:15" s="9" customFormat="1" x14ac:dyDescent="0.25">
      <c r="L54" s="31"/>
      <c r="M54" s="31"/>
      <c r="N54" s="31"/>
      <c r="O54" s="31"/>
    </row>
    <row r="55" spans="12:15" s="9" customFormat="1" x14ac:dyDescent="0.25">
      <c r="L55" s="31"/>
      <c r="M55" s="31"/>
      <c r="N55" s="31"/>
      <c r="O55" s="31"/>
    </row>
    <row r="56" spans="12:15" s="9" customFormat="1" x14ac:dyDescent="0.25">
      <c r="L56" s="31"/>
      <c r="M56" s="31"/>
      <c r="N56" s="31"/>
      <c r="O56" s="31"/>
    </row>
    <row r="57" spans="12:15" s="9" customFormat="1" x14ac:dyDescent="0.25">
      <c r="L57" s="31"/>
      <c r="M57" s="31"/>
      <c r="N57" s="31"/>
      <c r="O57" s="31"/>
    </row>
    <row r="58" spans="12:15" s="9" customFormat="1" x14ac:dyDescent="0.25">
      <c r="L58" s="31"/>
      <c r="M58" s="31"/>
      <c r="N58" s="31"/>
      <c r="O58" s="31"/>
    </row>
    <row r="59" spans="12:15" s="9" customFormat="1" x14ac:dyDescent="0.25">
      <c r="L59" s="31"/>
      <c r="M59" s="31"/>
      <c r="N59" s="31"/>
      <c r="O59" s="31"/>
    </row>
    <row r="60" spans="12:15" s="9" customFormat="1" x14ac:dyDescent="0.25">
      <c r="L60" s="31"/>
      <c r="M60" s="31"/>
      <c r="N60" s="31"/>
      <c r="O60" s="31"/>
    </row>
    <row r="61" spans="12:15" s="9" customFormat="1" x14ac:dyDescent="0.25">
      <c r="L61" s="31"/>
      <c r="M61" s="31"/>
      <c r="N61" s="31"/>
      <c r="O61" s="31"/>
    </row>
    <row r="62" spans="12:15" s="9" customFormat="1" x14ac:dyDescent="0.25">
      <c r="L62" s="31"/>
      <c r="M62" s="31"/>
      <c r="N62" s="31"/>
      <c r="O62" s="31"/>
    </row>
    <row r="63" spans="12:15" s="9" customFormat="1" x14ac:dyDescent="0.25">
      <c r="L63" s="31"/>
      <c r="M63" s="31"/>
      <c r="N63" s="31"/>
      <c r="O63" s="31"/>
    </row>
    <row r="64" spans="12:15" s="9" customFormat="1" x14ac:dyDescent="0.25">
      <c r="L64" s="31"/>
      <c r="M64" s="31"/>
      <c r="N64" s="31"/>
      <c r="O64" s="31"/>
    </row>
    <row r="65" spans="12:15" s="9" customFormat="1" x14ac:dyDescent="0.25">
      <c r="L65" s="31"/>
      <c r="M65" s="31"/>
      <c r="N65" s="31"/>
      <c r="O65" s="31"/>
    </row>
    <row r="66" spans="12:15" s="9" customFormat="1" x14ac:dyDescent="0.25">
      <c r="L66" s="31"/>
      <c r="M66" s="31"/>
      <c r="N66" s="31"/>
      <c r="O66" s="31"/>
    </row>
    <row r="67" spans="12:15" s="9" customFormat="1" x14ac:dyDescent="0.25">
      <c r="L67" s="31"/>
      <c r="M67" s="31"/>
      <c r="N67" s="31"/>
      <c r="O67" s="31"/>
    </row>
    <row r="68" spans="12:15" s="9" customFormat="1" x14ac:dyDescent="0.25">
      <c r="L68" s="31"/>
      <c r="M68" s="31"/>
      <c r="N68" s="31"/>
      <c r="O68" s="31"/>
    </row>
    <row r="69" spans="12:15" s="9" customFormat="1" x14ac:dyDescent="0.25">
      <c r="L69" s="31"/>
      <c r="M69" s="31"/>
      <c r="N69" s="31"/>
      <c r="O69" s="31"/>
    </row>
    <row r="70" spans="12:15" s="9" customFormat="1" x14ac:dyDescent="0.25">
      <c r="L70" s="31"/>
      <c r="M70" s="31"/>
      <c r="N70" s="31"/>
      <c r="O70" s="31"/>
    </row>
    <row r="71" spans="12:15" s="9" customFormat="1" x14ac:dyDescent="0.25">
      <c r="L71" s="31"/>
      <c r="M71" s="31"/>
      <c r="N71" s="31"/>
      <c r="O71" s="31"/>
    </row>
    <row r="72" spans="12:15" s="9" customFormat="1" x14ac:dyDescent="0.25">
      <c r="L72" s="31"/>
      <c r="M72" s="31"/>
      <c r="N72" s="31"/>
      <c r="O72" s="31"/>
    </row>
    <row r="73" spans="12:15" s="9" customFormat="1" x14ac:dyDescent="0.25">
      <c r="L73" s="31"/>
      <c r="M73" s="31"/>
      <c r="N73" s="31"/>
      <c r="O73" s="31"/>
    </row>
    <row r="74" spans="12:15" s="9" customFormat="1" x14ac:dyDescent="0.25">
      <c r="L74" s="31"/>
      <c r="M74" s="31"/>
      <c r="N74" s="31"/>
      <c r="O74" s="31"/>
    </row>
    <row r="75" spans="12:15" s="9" customFormat="1" x14ac:dyDescent="0.25">
      <c r="L75" s="31"/>
      <c r="M75" s="31"/>
      <c r="N75" s="31"/>
      <c r="O75" s="31"/>
    </row>
    <row r="76" spans="12:15" s="9" customFormat="1" x14ac:dyDescent="0.25">
      <c r="L76" s="31"/>
      <c r="M76" s="31"/>
      <c r="N76" s="31"/>
      <c r="O76" s="31"/>
    </row>
    <row r="77" spans="12:15" s="9" customFormat="1" x14ac:dyDescent="0.25">
      <c r="L77" s="31"/>
      <c r="M77" s="31"/>
      <c r="N77" s="31"/>
      <c r="O77" s="31"/>
    </row>
    <row r="78" spans="12:15" s="9" customFormat="1" x14ac:dyDescent="0.25">
      <c r="L78" s="31"/>
      <c r="M78" s="31"/>
      <c r="N78" s="31"/>
      <c r="O78" s="31"/>
    </row>
    <row r="79" spans="12:15" s="9" customFormat="1" x14ac:dyDescent="0.25">
      <c r="L79" s="31"/>
      <c r="M79" s="31"/>
      <c r="N79" s="31"/>
      <c r="O79" s="31"/>
    </row>
    <row r="80" spans="12:15" s="9" customFormat="1" x14ac:dyDescent="0.25">
      <c r="L80" s="31"/>
      <c r="M80" s="31"/>
      <c r="N80" s="31"/>
      <c r="O80" s="31"/>
    </row>
    <row r="81" spans="12:15" s="9" customFormat="1" x14ac:dyDescent="0.25">
      <c r="L81" s="31"/>
      <c r="M81" s="31"/>
      <c r="N81" s="31"/>
      <c r="O81" s="31"/>
    </row>
    <row r="82" spans="12:15" s="9" customFormat="1" x14ac:dyDescent="0.25">
      <c r="L82" s="31"/>
      <c r="M82" s="31"/>
      <c r="N82" s="31"/>
      <c r="O82" s="31"/>
    </row>
    <row r="83" spans="12:15" s="9" customFormat="1" x14ac:dyDescent="0.25">
      <c r="L83" s="31"/>
      <c r="M83" s="31"/>
      <c r="N83" s="31"/>
      <c r="O83" s="31"/>
    </row>
    <row r="84" spans="12:15" s="9" customFormat="1" x14ac:dyDescent="0.25">
      <c r="L84" s="31"/>
      <c r="M84" s="31"/>
      <c r="N84" s="31"/>
      <c r="O84" s="31"/>
    </row>
    <row r="85" spans="12:15" s="9" customFormat="1" x14ac:dyDescent="0.25">
      <c r="L85" s="31"/>
      <c r="M85" s="31"/>
      <c r="N85" s="31"/>
      <c r="O85" s="31"/>
    </row>
    <row r="86" spans="12:15" s="9" customFormat="1" x14ac:dyDescent="0.25">
      <c r="L86" s="31"/>
      <c r="M86" s="31"/>
      <c r="N86" s="31"/>
      <c r="O86" s="31"/>
    </row>
    <row r="87" spans="12:15" s="9" customFormat="1" x14ac:dyDescent="0.25">
      <c r="L87" s="31"/>
      <c r="M87" s="31"/>
      <c r="N87" s="31"/>
      <c r="O87" s="31"/>
    </row>
    <row r="88" spans="12:15" s="9" customFormat="1" x14ac:dyDescent="0.25">
      <c r="L88" s="31"/>
      <c r="M88" s="31"/>
      <c r="N88" s="31"/>
      <c r="O88" s="31"/>
    </row>
    <row r="89" spans="12:15" s="9" customFormat="1" x14ac:dyDescent="0.25">
      <c r="L89" s="31"/>
      <c r="M89" s="31"/>
      <c r="N89" s="31"/>
      <c r="O89" s="31"/>
    </row>
    <row r="90" spans="12:15" s="9" customFormat="1" x14ac:dyDescent="0.25">
      <c r="L90" s="31"/>
      <c r="M90" s="31"/>
      <c r="N90" s="31"/>
      <c r="O90" s="31"/>
    </row>
    <row r="91" spans="12:15" s="9" customFormat="1" x14ac:dyDescent="0.25">
      <c r="L91" s="31"/>
      <c r="M91" s="31"/>
      <c r="N91" s="31"/>
      <c r="O91" s="31"/>
    </row>
    <row r="92" spans="12:15" s="9" customFormat="1" x14ac:dyDescent="0.25">
      <c r="L92" s="31"/>
      <c r="M92" s="31"/>
      <c r="N92" s="31"/>
      <c r="O92" s="31"/>
    </row>
    <row r="93" spans="12:15" s="9" customFormat="1" x14ac:dyDescent="0.25">
      <c r="L93" s="31"/>
      <c r="M93" s="31"/>
      <c r="N93" s="31"/>
      <c r="O93" s="31"/>
    </row>
    <row r="94" spans="12:15" s="9" customFormat="1" x14ac:dyDescent="0.25">
      <c r="L94" s="31"/>
      <c r="M94" s="31"/>
      <c r="N94" s="31"/>
      <c r="O94" s="31"/>
    </row>
    <row r="95" spans="12:15" s="9" customFormat="1" x14ac:dyDescent="0.25">
      <c r="L95" s="31"/>
      <c r="M95" s="31"/>
      <c r="N95" s="31"/>
      <c r="O95" s="31"/>
    </row>
    <row r="96" spans="12:15" s="9" customFormat="1" x14ac:dyDescent="0.25">
      <c r="L96" s="31"/>
      <c r="M96" s="31"/>
      <c r="N96" s="31"/>
      <c r="O96" s="31"/>
    </row>
    <row r="97" spans="12:15" s="9" customFormat="1" x14ac:dyDescent="0.25">
      <c r="L97" s="31"/>
      <c r="M97" s="31"/>
      <c r="N97" s="31"/>
      <c r="O97" s="31"/>
    </row>
    <row r="98" spans="12:15" s="9" customFormat="1" x14ac:dyDescent="0.25">
      <c r="L98" s="31"/>
      <c r="M98" s="31"/>
      <c r="N98" s="31"/>
      <c r="O98" s="31"/>
    </row>
    <row r="99" spans="12:15" s="9" customFormat="1" x14ac:dyDescent="0.25">
      <c r="L99" s="31"/>
      <c r="M99" s="31"/>
      <c r="N99" s="31"/>
      <c r="O99" s="31"/>
    </row>
    <row r="100" spans="12:15" s="9" customFormat="1" x14ac:dyDescent="0.25">
      <c r="L100" s="31"/>
      <c r="M100" s="31"/>
      <c r="N100" s="31"/>
      <c r="O100" s="31"/>
    </row>
    <row r="101" spans="12:15" s="9" customFormat="1" x14ac:dyDescent="0.25">
      <c r="L101" s="31"/>
      <c r="M101" s="31"/>
      <c r="N101" s="31"/>
      <c r="O101" s="31"/>
    </row>
    <row r="102" spans="12:15" s="9" customFormat="1" x14ac:dyDescent="0.25">
      <c r="L102" s="31"/>
      <c r="M102" s="31"/>
      <c r="N102" s="31"/>
      <c r="O102" s="31"/>
    </row>
    <row r="103" spans="12:15" s="9" customFormat="1" x14ac:dyDescent="0.25">
      <c r="L103" s="31"/>
      <c r="M103" s="31"/>
      <c r="N103" s="31"/>
      <c r="O103" s="31"/>
    </row>
    <row r="104" spans="12:15" s="9" customFormat="1" x14ac:dyDescent="0.25">
      <c r="L104" s="31"/>
      <c r="M104" s="31"/>
      <c r="N104" s="31"/>
      <c r="O104" s="31"/>
    </row>
    <row r="105" spans="12:15" s="9" customFormat="1" x14ac:dyDescent="0.25">
      <c r="L105" s="31"/>
      <c r="M105" s="31"/>
      <c r="N105" s="31"/>
      <c r="O105" s="31"/>
    </row>
    <row r="106" spans="12:15" s="9" customFormat="1" x14ac:dyDescent="0.25">
      <c r="L106" s="31"/>
      <c r="M106" s="31"/>
      <c r="N106" s="31"/>
      <c r="O106" s="31"/>
    </row>
    <row r="107" spans="12:15" s="9" customFormat="1" x14ac:dyDescent="0.25">
      <c r="L107" s="31"/>
      <c r="M107" s="31"/>
      <c r="N107" s="31"/>
      <c r="O107" s="31"/>
    </row>
    <row r="108" spans="12:15" s="9" customFormat="1" x14ac:dyDescent="0.25">
      <c r="L108" s="31"/>
      <c r="M108" s="31"/>
      <c r="N108" s="31"/>
      <c r="O108" s="31"/>
    </row>
    <row r="109" spans="12:15" s="9" customFormat="1" x14ac:dyDescent="0.25">
      <c r="L109" s="31"/>
      <c r="M109" s="31"/>
      <c r="N109" s="31"/>
      <c r="O109" s="31"/>
    </row>
    <row r="110" spans="12:15" s="9" customFormat="1" x14ac:dyDescent="0.25">
      <c r="L110" s="31"/>
      <c r="M110" s="31"/>
      <c r="N110" s="31"/>
      <c r="O110" s="31"/>
    </row>
    <row r="111" spans="12:15" s="9" customFormat="1" x14ac:dyDescent="0.25">
      <c r="L111" s="31"/>
      <c r="M111" s="31"/>
      <c r="N111" s="31"/>
      <c r="O111" s="31"/>
    </row>
    <row r="112" spans="12:15" s="9" customFormat="1" x14ac:dyDescent="0.25">
      <c r="L112" s="31"/>
      <c r="M112" s="31"/>
      <c r="N112" s="31"/>
      <c r="O112" s="31"/>
    </row>
    <row r="113" spans="12:15" s="9" customFormat="1" x14ac:dyDescent="0.25">
      <c r="L113" s="31"/>
      <c r="M113" s="31"/>
      <c r="N113" s="31"/>
      <c r="O113" s="31"/>
    </row>
    <row r="114" spans="12:15" s="9" customFormat="1" x14ac:dyDescent="0.25">
      <c r="L114" s="31"/>
      <c r="M114" s="31"/>
      <c r="N114" s="31"/>
      <c r="O114" s="31"/>
    </row>
    <row r="115" spans="12:15" s="9" customFormat="1" x14ac:dyDescent="0.25">
      <c r="L115" s="31"/>
      <c r="M115" s="31"/>
      <c r="N115" s="31"/>
      <c r="O115" s="31"/>
    </row>
    <row r="116" spans="12:15" s="9" customFormat="1" x14ac:dyDescent="0.25">
      <c r="L116" s="31"/>
      <c r="M116" s="31"/>
      <c r="N116" s="31"/>
      <c r="O116" s="31"/>
    </row>
    <row r="117" spans="12:15" s="9" customFormat="1" x14ac:dyDescent="0.25">
      <c r="L117" s="31"/>
      <c r="M117" s="31"/>
      <c r="N117" s="31"/>
      <c r="O117" s="31"/>
    </row>
    <row r="118" spans="12:15" s="9" customFormat="1" x14ac:dyDescent="0.25">
      <c r="L118" s="31"/>
      <c r="M118" s="31"/>
      <c r="N118" s="31"/>
      <c r="O118" s="31"/>
    </row>
    <row r="119" spans="12:15" s="9" customFormat="1" x14ac:dyDescent="0.25">
      <c r="L119" s="31"/>
      <c r="M119" s="31"/>
      <c r="N119" s="31"/>
      <c r="O119" s="31"/>
    </row>
    <row r="120" spans="12:15" s="9" customFormat="1" x14ac:dyDescent="0.25">
      <c r="L120" s="31"/>
      <c r="M120" s="31"/>
      <c r="N120" s="31"/>
      <c r="O120" s="31"/>
    </row>
    <row r="121" spans="12:15" s="9" customFormat="1" x14ac:dyDescent="0.25">
      <c r="L121" s="31"/>
      <c r="M121" s="31"/>
      <c r="N121" s="31"/>
      <c r="O121" s="31"/>
    </row>
    <row r="122" spans="12:15" s="9" customFormat="1" x14ac:dyDescent="0.25">
      <c r="L122" s="31"/>
      <c r="M122" s="31"/>
      <c r="N122" s="31"/>
      <c r="O122" s="31"/>
    </row>
    <row r="123" spans="12:15" s="9" customFormat="1" x14ac:dyDescent="0.25">
      <c r="L123" s="31"/>
      <c r="M123" s="31"/>
      <c r="N123" s="31"/>
      <c r="O123" s="31"/>
    </row>
    <row r="124" spans="12:15" s="9" customFormat="1" x14ac:dyDescent="0.25">
      <c r="L124" s="31"/>
      <c r="M124" s="31"/>
      <c r="N124" s="31"/>
      <c r="O124" s="31"/>
    </row>
    <row r="125" spans="12:15" s="9" customFormat="1" x14ac:dyDescent="0.25">
      <c r="L125" s="31"/>
      <c r="M125" s="31"/>
      <c r="N125" s="31"/>
      <c r="O125" s="31"/>
    </row>
    <row r="126" spans="12:15" s="9" customFormat="1" x14ac:dyDescent="0.25">
      <c r="L126" s="31"/>
      <c r="M126" s="31"/>
      <c r="N126" s="31"/>
      <c r="O126" s="31"/>
    </row>
    <row r="127" spans="12:15" s="9" customFormat="1" x14ac:dyDescent="0.25">
      <c r="L127" s="31"/>
      <c r="M127" s="31"/>
      <c r="N127" s="31"/>
      <c r="O127" s="31"/>
    </row>
    <row r="128" spans="12:15" s="9" customFormat="1" x14ac:dyDescent="0.25">
      <c r="L128" s="31"/>
      <c r="M128" s="31"/>
      <c r="N128" s="31"/>
      <c r="O128" s="31"/>
    </row>
    <row r="129" spans="12:15" s="9" customFormat="1" x14ac:dyDescent="0.25">
      <c r="L129" s="31"/>
      <c r="M129" s="31"/>
      <c r="N129" s="31"/>
      <c r="O129" s="31"/>
    </row>
    <row r="130" spans="12:15" s="9" customFormat="1" x14ac:dyDescent="0.25">
      <c r="L130" s="31"/>
      <c r="M130" s="31"/>
      <c r="N130" s="31"/>
      <c r="O130" s="31"/>
    </row>
    <row r="131" spans="12:15" s="9" customFormat="1" x14ac:dyDescent="0.25">
      <c r="L131" s="31"/>
      <c r="M131" s="31"/>
      <c r="N131" s="31"/>
      <c r="O131" s="31"/>
    </row>
    <row r="132" spans="12:15" s="9" customFormat="1" x14ac:dyDescent="0.25">
      <c r="L132" s="31"/>
      <c r="M132" s="31"/>
      <c r="N132" s="31"/>
      <c r="O132" s="31"/>
    </row>
    <row r="133" spans="12:15" s="9" customFormat="1" x14ac:dyDescent="0.25">
      <c r="L133" s="31"/>
      <c r="M133" s="31"/>
      <c r="N133" s="31"/>
      <c r="O133" s="31"/>
    </row>
    <row r="134" spans="12:15" s="9" customFormat="1" x14ac:dyDescent="0.25">
      <c r="L134" s="31"/>
      <c r="M134" s="31"/>
      <c r="N134" s="31"/>
      <c r="O134" s="31"/>
    </row>
    <row r="135" spans="12:15" s="9" customFormat="1" x14ac:dyDescent="0.25">
      <c r="L135" s="31"/>
      <c r="M135" s="31"/>
      <c r="N135" s="31"/>
      <c r="O135" s="31"/>
    </row>
    <row r="136" spans="12:15" s="9" customFormat="1" x14ac:dyDescent="0.25">
      <c r="L136" s="31"/>
      <c r="M136" s="31"/>
      <c r="N136" s="31"/>
      <c r="O136" s="31"/>
    </row>
    <row r="137" spans="12:15" s="9" customFormat="1" x14ac:dyDescent="0.25">
      <c r="L137" s="31"/>
      <c r="M137" s="31"/>
      <c r="N137" s="31"/>
      <c r="O137" s="31"/>
    </row>
    <row r="138" spans="12:15" s="9" customFormat="1" x14ac:dyDescent="0.25">
      <c r="L138" s="31"/>
      <c r="M138" s="31"/>
      <c r="N138" s="31"/>
      <c r="O138" s="31"/>
    </row>
    <row r="139" spans="12:15" s="9" customFormat="1" x14ac:dyDescent="0.25">
      <c r="L139" s="31"/>
      <c r="M139" s="31"/>
      <c r="N139" s="31"/>
      <c r="O139" s="31"/>
    </row>
    <row r="140" spans="12:15" s="9" customFormat="1" x14ac:dyDescent="0.25">
      <c r="L140" s="31"/>
      <c r="M140" s="31"/>
      <c r="N140" s="31"/>
      <c r="O140" s="31"/>
    </row>
    <row r="141" spans="12:15" s="9" customFormat="1" x14ac:dyDescent="0.25">
      <c r="L141" s="31"/>
      <c r="M141" s="31"/>
      <c r="N141" s="31"/>
      <c r="O141" s="31"/>
    </row>
    <row r="142" spans="12:15" s="9" customFormat="1" x14ac:dyDescent="0.25">
      <c r="L142" s="31"/>
      <c r="M142" s="31"/>
      <c r="N142" s="31"/>
      <c r="O142" s="31"/>
    </row>
    <row r="143" spans="12:15" s="9" customFormat="1" x14ac:dyDescent="0.25">
      <c r="L143" s="31"/>
      <c r="M143" s="31"/>
      <c r="N143" s="31"/>
      <c r="O143" s="31"/>
    </row>
    <row r="144" spans="12:15" s="9" customFormat="1" x14ac:dyDescent="0.25">
      <c r="L144" s="31"/>
      <c r="M144" s="31"/>
      <c r="N144" s="31"/>
      <c r="O144" s="31"/>
    </row>
    <row r="145" spans="12:15" s="9" customFormat="1" x14ac:dyDescent="0.25">
      <c r="L145" s="31"/>
      <c r="M145" s="31"/>
      <c r="N145" s="31"/>
      <c r="O145" s="31"/>
    </row>
    <row r="146" spans="12:15" s="9" customFormat="1" x14ac:dyDescent="0.25">
      <c r="L146" s="31"/>
      <c r="M146" s="31"/>
      <c r="N146" s="31"/>
      <c r="O146" s="31"/>
    </row>
    <row r="147" spans="12:15" s="9" customFormat="1" x14ac:dyDescent="0.25">
      <c r="L147" s="31"/>
      <c r="M147" s="31"/>
      <c r="N147" s="31"/>
      <c r="O147" s="31"/>
    </row>
    <row r="148" spans="12:15" s="9" customFormat="1" x14ac:dyDescent="0.25">
      <c r="L148" s="31"/>
      <c r="M148" s="31"/>
      <c r="N148" s="31"/>
      <c r="O148" s="31"/>
    </row>
    <row r="149" spans="12:15" s="9" customFormat="1" x14ac:dyDescent="0.25">
      <c r="L149" s="31"/>
      <c r="M149" s="31"/>
      <c r="N149" s="31"/>
      <c r="O149" s="31"/>
    </row>
    <row r="150" spans="12:15" s="9" customFormat="1" x14ac:dyDescent="0.25">
      <c r="L150" s="31"/>
      <c r="M150" s="31"/>
      <c r="N150" s="31"/>
      <c r="O150" s="31"/>
    </row>
    <row r="151" spans="12:15" s="9" customFormat="1" x14ac:dyDescent="0.25">
      <c r="L151" s="31"/>
      <c r="M151" s="31"/>
      <c r="N151" s="31"/>
      <c r="O151" s="31"/>
    </row>
    <row r="152" spans="12:15" s="9" customFormat="1" x14ac:dyDescent="0.25">
      <c r="L152" s="31"/>
      <c r="M152" s="31"/>
      <c r="N152" s="31"/>
      <c r="O152" s="31"/>
    </row>
    <row r="153" spans="12:15" s="9" customFormat="1" x14ac:dyDescent="0.25">
      <c r="L153" s="31"/>
      <c r="M153" s="31"/>
      <c r="N153" s="31"/>
      <c r="O153" s="31"/>
    </row>
    <row r="154" spans="12:15" s="9" customFormat="1" x14ac:dyDescent="0.25">
      <c r="L154" s="31"/>
      <c r="M154" s="31"/>
      <c r="N154" s="31"/>
      <c r="O154" s="31"/>
    </row>
    <row r="155" spans="12:15" s="9" customFormat="1" x14ac:dyDescent="0.25">
      <c r="L155" s="31"/>
      <c r="M155" s="31"/>
      <c r="N155" s="31"/>
      <c r="O155" s="31"/>
    </row>
    <row r="156" spans="12:15" s="9" customFormat="1" x14ac:dyDescent="0.25">
      <c r="L156" s="31"/>
      <c r="M156" s="31"/>
      <c r="N156" s="31"/>
      <c r="O156" s="31"/>
    </row>
    <row r="157" spans="12:15" s="9" customFormat="1" x14ac:dyDescent="0.25">
      <c r="L157" s="31"/>
      <c r="M157" s="31"/>
      <c r="N157" s="31"/>
      <c r="O157" s="31"/>
    </row>
    <row r="158" spans="12:15" s="9" customFormat="1" x14ac:dyDescent="0.25">
      <c r="L158" s="31"/>
      <c r="M158" s="31"/>
      <c r="N158" s="31"/>
      <c r="O158" s="31"/>
    </row>
    <row r="159" spans="12:15" s="9" customFormat="1" x14ac:dyDescent="0.25">
      <c r="L159" s="31"/>
      <c r="M159" s="31"/>
      <c r="N159" s="31"/>
      <c r="O159" s="31"/>
    </row>
    <row r="160" spans="12:15" s="9" customFormat="1" x14ac:dyDescent="0.25">
      <c r="L160" s="31"/>
      <c r="M160" s="31"/>
      <c r="N160" s="31"/>
      <c r="O160" s="31"/>
    </row>
    <row r="161" spans="12:15" s="9" customFormat="1" x14ac:dyDescent="0.25">
      <c r="L161" s="31"/>
      <c r="M161" s="31"/>
      <c r="N161" s="31"/>
      <c r="O161" s="31"/>
    </row>
    <row r="162" spans="12:15" s="9" customFormat="1" x14ac:dyDescent="0.25">
      <c r="L162" s="31"/>
      <c r="M162" s="31"/>
      <c r="N162" s="31"/>
      <c r="O162" s="31"/>
    </row>
    <row r="163" spans="12:15" s="9" customFormat="1" x14ac:dyDescent="0.25">
      <c r="L163" s="31"/>
      <c r="M163" s="31"/>
      <c r="N163" s="31"/>
      <c r="O163" s="31"/>
    </row>
    <row r="164" spans="12:15" s="9" customFormat="1" x14ac:dyDescent="0.25">
      <c r="L164" s="31"/>
      <c r="M164" s="31"/>
      <c r="N164" s="31"/>
      <c r="O164" s="31"/>
    </row>
    <row r="165" spans="12:15" s="9" customFormat="1" x14ac:dyDescent="0.25">
      <c r="L165" s="31"/>
      <c r="M165" s="31"/>
      <c r="N165" s="31"/>
      <c r="O165" s="31"/>
    </row>
    <row r="166" spans="12:15" s="9" customFormat="1" x14ac:dyDescent="0.25">
      <c r="L166" s="31"/>
      <c r="M166" s="31"/>
      <c r="N166" s="31"/>
      <c r="O166" s="31"/>
    </row>
    <row r="167" spans="12:15" s="9" customFormat="1" x14ac:dyDescent="0.25">
      <c r="L167" s="31"/>
      <c r="M167" s="31"/>
      <c r="N167" s="31"/>
      <c r="O167" s="31"/>
    </row>
    <row r="168" spans="12:15" s="9" customFormat="1" x14ac:dyDescent="0.25">
      <c r="L168" s="31"/>
      <c r="M168" s="31"/>
      <c r="N168" s="31"/>
      <c r="O168" s="31"/>
    </row>
    <row r="169" spans="12:15" s="9" customFormat="1" x14ac:dyDescent="0.25">
      <c r="L169" s="31"/>
      <c r="M169" s="31"/>
      <c r="N169" s="31"/>
      <c r="O169" s="31"/>
    </row>
    <row r="170" spans="12:15" s="9" customFormat="1" x14ac:dyDescent="0.25">
      <c r="L170" s="31"/>
      <c r="M170" s="31"/>
      <c r="N170" s="31"/>
      <c r="O170" s="31"/>
    </row>
    <row r="171" spans="12:15" s="9" customFormat="1" x14ac:dyDescent="0.25">
      <c r="L171" s="31"/>
      <c r="M171" s="31"/>
      <c r="N171" s="31"/>
      <c r="O171" s="31"/>
    </row>
    <row r="172" spans="12:15" s="9" customFormat="1" x14ac:dyDescent="0.25">
      <c r="L172" s="31"/>
      <c r="M172" s="31"/>
      <c r="N172" s="31"/>
      <c r="O172" s="31"/>
    </row>
    <row r="173" spans="12:15" s="9" customFormat="1" x14ac:dyDescent="0.25">
      <c r="L173" s="31"/>
      <c r="M173" s="31"/>
      <c r="N173" s="31"/>
      <c r="O173" s="31"/>
    </row>
    <row r="174" spans="12:15" s="9" customFormat="1" x14ac:dyDescent="0.25">
      <c r="L174" s="31"/>
      <c r="M174" s="31"/>
      <c r="N174" s="31"/>
      <c r="O174" s="31"/>
    </row>
    <row r="175" spans="12:15" s="9" customFormat="1" x14ac:dyDescent="0.25">
      <c r="L175" s="31"/>
      <c r="M175" s="31"/>
      <c r="N175" s="31"/>
      <c r="O175" s="31"/>
    </row>
    <row r="176" spans="12:15" s="9" customFormat="1" x14ac:dyDescent="0.25">
      <c r="L176" s="31"/>
      <c r="M176" s="31"/>
      <c r="N176" s="31"/>
      <c r="O176" s="31"/>
    </row>
    <row r="177" spans="12:15" s="9" customFormat="1" x14ac:dyDescent="0.25">
      <c r="L177" s="31"/>
      <c r="M177" s="31"/>
      <c r="N177" s="31"/>
      <c r="O177" s="31"/>
    </row>
    <row r="178" spans="12:15" s="9" customFormat="1" x14ac:dyDescent="0.25">
      <c r="L178" s="31"/>
      <c r="M178" s="31"/>
      <c r="N178" s="31"/>
      <c r="O178" s="31"/>
    </row>
    <row r="179" spans="12:15" s="9" customFormat="1" x14ac:dyDescent="0.25">
      <c r="L179" s="31"/>
      <c r="M179" s="31"/>
      <c r="N179" s="31"/>
      <c r="O179" s="31"/>
    </row>
    <row r="180" spans="12:15" s="9" customFormat="1" x14ac:dyDescent="0.25">
      <c r="L180" s="31"/>
      <c r="M180" s="31"/>
      <c r="N180" s="31"/>
      <c r="O180" s="31"/>
    </row>
    <row r="181" spans="12:15" s="9" customFormat="1" x14ac:dyDescent="0.25">
      <c r="L181" s="31"/>
      <c r="M181" s="31"/>
      <c r="N181" s="31"/>
      <c r="O181" s="31"/>
    </row>
    <row r="182" spans="12:15" s="9" customFormat="1" x14ac:dyDescent="0.25">
      <c r="L182" s="31"/>
      <c r="M182" s="31"/>
      <c r="N182" s="31"/>
      <c r="O182" s="31"/>
    </row>
    <row r="183" spans="12:15" s="9" customFormat="1" x14ac:dyDescent="0.25">
      <c r="L183" s="31"/>
      <c r="M183" s="31"/>
      <c r="N183" s="31"/>
      <c r="O183" s="31"/>
    </row>
    <row r="184" spans="12:15" s="9" customFormat="1" x14ac:dyDescent="0.25">
      <c r="L184" s="31"/>
      <c r="M184" s="31"/>
      <c r="N184" s="31"/>
      <c r="O184" s="31"/>
    </row>
    <row r="185" spans="12:15" s="9" customFormat="1" x14ac:dyDescent="0.25">
      <c r="L185" s="31"/>
      <c r="M185" s="31"/>
      <c r="N185" s="31"/>
      <c r="O185" s="31"/>
    </row>
    <row r="186" spans="12:15" s="9" customFormat="1" x14ac:dyDescent="0.25">
      <c r="L186" s="31"/>
      <c r="M186" s="31"/>
      <c r="N186" s="31"/>
      <c r="O186" s="31"/>
    </row>
    <row r="187" spans="12:15" s="9" customFormat="1" x14ac:dyDescent="0.25">
      <c r="L187" s="31"/>
      <c r="M187" s="31"/>
      <c r="N187" s="31"/>
      <c r="O187" s="31"/>
    </row>
    <row r="188" spans="12:15" s="9" customFormat="1" x14ac:dyDescent="0.25">
      <c r="L188" s="31"/>
      <c r="M188" s="31"/>
      <c r="N188" s="31"/>
      <c r="O188" s="31"/>
    </row>
    <row r="189" spans="12:15" s="9" customFormat="1" x14ac:dyDescent="0.25">
      <c r="L189" s="31"/>
      <c r="M189" s="31"/>
      <c r="N189" s="31"/>
      <c r="O189" s="31"/>
    </row>
    <row r="190" spans="12:15" s="9" customFormat="1" x14ac:dyDescent="0.25">
      <c r="L190" s="31"/>
      <c r="M190" s="31"/>
      <c r="N190" s="31"/>
      <c r="O190" s="31"/>
    </row>
    <row r="191" spans="12:15" s="9" customFormat="1" x14ac:dyDescent="0.25">
      <c r="L191" s="31"/>
      <c r="M191" s="31"/>
      <c r="N191" s="31"/>
      <c r="O191" s="31"/>
    </row>
    <row r="192" spans="12:15" s="9" customFormat="1" x14ac:dyDescent="0.25">
      <c r="L192" s="31"/>
      <c r="M192" s="31"/>
      <c r="N192" s="31"/>
      <c r="O192" s="31"/>
    </row>
    <row r="193" spans="12:15" s="9" customFormat="1" x14ac:dyDescent="0.25">
      <c r="L193" s="31"/>
      <c r="M193" s="31"/>
      <c r="N193" s="31"/>
      <c r="O193" s="31"/>
    </row>
    <row r="194" spans="12:15" s="9" customFormat="1" x14ac:dyDescent="0.25">
      <c r="L194" s="31"/>
      <c r="M194" s="31"/>
      <c r="N194" s="31"/>
      <c r="O194" s="31"/>
    </row>
    <row r="195" spans="12:15" s="9" customFormat="1" x14ac:dyDescent="0.25">
      <c r="L195" s="31"/>
      <c r="M195" s="31"/>
      <c r="N195" s="31"/>
      <c r="O195" s="31"/>
    </row>
    <row r="196" spans="12:15" s="9" customFormat="1" x14ac:dyDescent="0.25">
      <c r="L196" s="31"/>
      <c r="M196" s="31"/>
      <c r="N196" s="31"/>
      <c r="O196" s="31"/>
    </row>
    <row r="197" spans="12:15" s="9" customFormat="1" x14ac:dyDescent="0.25">
      <c r="L197" s="31"/>
      <c r="M197" s="31"/>
      <c r="N197" s="31"/>
      <c r="O197" s="31"/>
    </row>
    <row r="198" spans="12:15" s="9" customFormat="1" x14ac:dyDescent="0.25">
      <c r="L198" s="31"/>
      <c r="M198" s="31"/>
      <c r="N198" s="31"/>
      <c r="O198" s="31"/>
    </row>
    <row r="199" spans="12:15" s="9" customFormat="1" x14ac:dyDescent="0.25">
      <c r="L199" s="31"/>
      <c r="M199" s="31"/>
      <c r="N199" s="31"/>
      <c r="O199" s="31"/>
    </row>
    <row r="200" spans="12:15" s="9" customFormat="1" x14ac:dyDescent="0.25">
      <c r="L200" s="31"/>
      <c r="M200" s="31"/>
      <c r="N200" s="31"/>
      <c r="O200" s="31"/>
    </row>
    <row r="201" spans="12:15" s="9" customFormat="1" x14ac:dyDescent="0.25">
      <c r="L201" s="31"/>
      <c r="M201" s="31"/>
      <c r="N201" s="31"/>
      <c r="O201" s="31"/>
    </row>
    <row r="202" spans="12:15" s="9" customFormat="1" x14ac:dyDescent="0.25">
      <c r="L202" s="31"/>
      <c r="M202" s="31"/>
      <c r="N202" s="31"/>
      <c r="O202" s="31"/>
    </row>
    <row r="203" spans="12:15" s="9" customFormat="1" x14ac:dyDescent="0.25">
      <c r="L203" s="31"/>
      <c r="M203" s="31"/>
      <c r="N203" s="31"/>
      <c r="O203" s="31"/>
    </row>
    <row r="204" spans="12:15" s="9" customFormat="1" x14ac:dyDescent="0.25">
      <c r="L204" s="31"/>
      <c r="M204" s="31"/>
      <c r="N204" s="31"/>
      <c r="O204" s="31"/>
    </row>
    <row r="205" spans="12:15" s="9" customFormat="1" x14ac:dyDescent="0.25">
      <c r="L205" s="31"/>
      <c r="M205" s="31"/>
      <c r="N205" s="31"/>
      <c r="O205" s="31"/>
    </row>
    <row r="206" spans="12:15" s="9" customFormat="1" x14ac:dyDescent="0.25">
      <c r="L206" s="31"/>
      <c r="M206" s="31"/>
      <c r="N206" s="31"/>
      <c r="O206" s="31"/>
    </row>
    <row r="207" spans="12:15" s="9" customFormat="1" x14ac:dyDescent="0.25">
      <c r="L207" s="31"/>
      <c r="M207" s="31"/>
      <c r="N207" s="31"/>
      <c r="O207" s="31"/>
    </row>
    <row r="208" spans="12:15" s="9" customFormat="1" x14ac:dyDescent="0.25">
      <c r="L208" s="31"/>
      <c r="M208" s="31"/>
      <c r="N208" s="31"/>
      <c r="O208" s="31"/>
    </row>
    <row r="209" spans="12:15" s="9" customFormat="1" x14ac:dyDescent="0.25">
      <c r="L209" s="31"/>
      <c r="M209" s="31"/>
      <c r="N209" s="31"/>
      <c r="O209" s="31"/>
    </row>
    <row r="210" spans="12:15" s="9" customFormat="1" x14ac:dyDescent="0.25">
      <c r="L210" s="31"/>
      <c r="M210" s="31"/>
      <c r="N210" s="31"/>
      <c r="O210" s="31"/>
    </row>
    <row r="211" spans="12:15" s="9" customFormat="1" x14ac:dyDescent="0.25">
      <c r="L211" s="31"/>
      <c r="M211" s="31"/>
      <c r="N211" s="31"/>
      <c r="O211" s="31"/>
    </row>
    <row r="212" spans="12:15" s="9" customFormat="1" x14ac:dyDescent="0.25">
      <c r="L212" s="31"/>
      <c r="M212" s="31"/>
      <c r="N212" s="31"/>
      <c r="O212" s="31"/>
    </row>
    <row r="213" spans="12:15" s="9" customFormat="1" x14ac:dyDescent="0.25">
      <c r="L213" s="31"/>
      <c r="M213" s="31"/>
      <c r="N213" s="31"/>
      <c r="O213" s="31"/>
    </row>
    <row r="214" spans="12:15" s="9" customFormat="1" x14ac:dyDescent="0.25">
      <c r="L214" s="31"/>
      <c r="M214" s="31"/>
      <c r="N214" s="31"/>
      <c r="O214" s="31"/>
    </row>
    <row r="215" spans="12:15" s="9" customFormat="1" x14ac:dyDescent="0.25">
      <c r="L215" s="31"/>
      <c r="M215" s="31"/>
      <c r="N215" s="31"/>
      <c r="O215" s="31"/>
    </row>
    <row r="216" spans="12:15" s="9" customFormat="1" x14ac:dyDescent="0.25">
      <c r="L216" s="31"/>
      <c r="M216" s="31"/>
      <c r="N216" s="31"/>
      <c r="O216" s="31"/>
    </row>
    <row r="217" spans="12:15" s="9" customFormat="1" x14ac:dyDescent="0.25">
      <c r="L217" s="31"/>
      <c r="M217" s="31"/>
      <c r="N217" s="31"/>
      <c r="O217" s="31"/>
    </row>
    <row r="218" spans="12:15" s="9" customFormat="1" x14ac:dyDescent="0.25">
      <c r="L218" s="31"/>
      <c r="M218" s="31"/>
      <c r="N218" s="31"/>
      <c r="O218" s="31"/>
    </row>
    <row r="219" spans="12:15" s="9" customFormat="1" x14ac:dyDescent="0.25">
      <c r="L219" s="31"/>
      <c r="M219" s="31"/>
      <c r="N219" s="31"/>
      <c r="O219" s="31"/>
    </row>
    <row r="220" spans="12:15" s="9" customFormat="1" x14ac:dyDescent="0.25">
      <c r="L220" s="31"/>
      <c r="M220" s="31"/>
      <c r="N220" s="31"/>
      <c r="O220" s="31"/>
    </row>
    <row r="221" spans="12:15" s="9" customFormat="1" x14ac:dyDescent="0.25">
      <c r="L221" s="31"/>
      <c r="M221" s="31"/>
      <c r="N221" s="31"/>
      <c r="O221" s="31"/>
    </row>
    <row r="222" spans="12:15" s="9" customFormat="1" x14ac:dyDescent="0.25">
      <c r="L222" s="31"/>
      <c r="M222" s="31"/>
      <c r="N222" s="31"/>
      <c r="O222" s="31"/>
    </row>
    <row r="223" spans="12:15" s="9" customFormat="1" x14ac:dyDescent="0.25">
      <c r="L223" s="31"/>
      <c r="M223" s="31"/>
      <c r="N223" s="31"/>
      <c r="O223" s="31"/>
    </row>
    <row r="224" spans="12:15" s="9" customFormat="1" x14ac:dyDescent="0.25">
      <c r="L224" s="31"/>
      <c r="M224" s="31"/>
      <c r="N224" s="31"/>
      <c r="O224" s="31"/>
    </row>
    <row r="225" spans="12:15" s="9" customFormat="1" x14ac:dyDescent="0.25">
      <c r="L225" s="31"/>
      <c r="M225" s="31"/>
      <c r="N225" s="31"/>
      <c r="O225" s="31"/>
    </row>
    <row r="226" spans="12:15" s="9" customFormat="1" x14ac:dyDescent="0.25">
      <c r="L226" s="31"/>
      <c r="M226" s="31"/>
      <c r="N226" s="31"/>
      <c r="O226" s="31"/>
    </row>
    <row r="227" spans="12:15" s="9" customFormat="1" x14ac:dyDescent="0.25">
      <c r="L227" s="31"/>
      <c r="M227" s="31"/>
      <c r="N227" s="31"/>
      <c r="O227" s="31"/>
    </row>
    <row r="228" spans="12:15" s="9" customFormat="1" x14ac:dyDescent="0.25">
      <c r="L228" s="31"/>
      <c r="M228" s="31"/>
      <c r="N228" s="31"/>
      <c r="O228" s="31"/>
    </row>
    <row r="229" spans="12:15" s="9" customFormat="1" x14ac:dyDescent="0.25">
      <c r="L229" s="31"/>
      <c r="M229" s="31"/>
      <c r="N229" s="31"/>
      <c r="O229" s="31"/>
    </row>
    <row r="230" spans="12:15" s="9" customFormat="1" x14ac:dyDescent="0.25">
      <c r="L230" s="31"/>
      <c r="M230" s="31"/>
      <c r="N230" s="31"/>
      <c r="O230" s="31"/>
    </row>
    <row r="231" spans="12:15" s="9" customFormat="1" x14ac:dyDescent="0.25">
      <c r="L231" s="31"/>
      <c r="M231" s="31"/>
      <c r="N231" s="31"/>
      <c r="O231" s="31"/>
    </row>
    <row r="232" spans="12:15" s="9" customFormat="1" x14ac:dyDescent="0.25">
      <c r="L232" s="31"/>
      <c r="M232" s="31"/>
      <c r="N232" s="31"/>
      <c r="O232" s="31"/>
    </row>
    <row r="233" spans="12:15" s="9" customFormat="1" x14ac:dyDescent="0.25">
      <c r="L233" s="31"/>
      <c r="M233" s="31"/>
      <c r="N233" s="31"/>
      <c r="O233" s="31"/>
    </row>
    <row r="234" spans="12:15" s="9" customFormat="1" x14ac:dyDescent="0.25">
      <c r="L234" s="31"/>
      <c r="M234" s="31"/>
      <c r="N234" s="31"/>
      <c r="O234" s="31"/>
    </row>
    <row r="235" spans="12:15" s="9" customFormat="1" x14ac:dyDescent="0.25">
      <c r="L235" s="31"/>
      <c r="M235" s="31"/>
      <c r="N235" s="31"/>
      <c r="O235" s="31"/>
    </row>
    <row r="236" spans="12:15" s="9" customFormat="1" x14ac:dyDescent="0.25">
      <c r="L236" s="31"/>
      <c r="M236" s="31"/>
      <c r="N236" s="31"/>
      <c r="O236" s="31"/>
    </row>
    <row r="237" spans="12:15" s="9" customFormat="1" x14ac:dyDescent="0.25">
      <c r="L237" s="31"/>
      <c r="M237" s="31"/>
      <c r="N237" s="31"/>
      <c r="O237" s="31"/>
    </row>
    <row r="238" spans="12:15" s="9" customFormat="1" x14ac:dyDescent="0.25">
      <c r="L238" s="31"/>
      <c r="M238" s="31"/>
      <c r="N238" s="31"/>
      <c r="O238" s="31"/>
    </row>
    <row r="239" spans="12:15" s="9" customFormat="1" x14ac:dyDescent="0.25">
      <c r="L239" s="31"/>
      <c r="M239" s="31"/>
      <c r="N239" s="31"/>
      <c r="O239" s="31"/>
    </row>
    <row r="240" spans="12:15" s="9" customFormat="1" x14ac:dyDescent="0.25">
      <c r="L240" s="31"/>
      <c r="M240" s="31"/>
      <c r="N240" s="31"/>
      <c r="O240" s="31"/>
    </row>
    <row r="241" spans="12:15" s="9" customFormat="1" x14ac:dyDescent="0.25">
      <c r="L241" s="31"/>
      <c r="M241" s="31"/>
      <c r="N241" s="31"/>
      <c r="O241" s="31"/>
    </row>
    <row r="242" spans="12:15" s="9" customFormat="1" x14ac:dyDescent="0.25">
      <c r="L242" s="31"/>
      <c r="M242" s="31"/>
      <c r="N242" s="31"/>
      <c r="O242" s="31"/>
    </row>
    <row r="243" spans="12:15" s="9" customFormat="1" x14ac:dyDescent="0.25">
      <c r="L243" s="31"/>
      <c r="M243" s="31"/>
      <c r="N243" s="31"/>
      <c r="O243" s="31"/>
    </row>
    <row r="244" spans="12:15" s="9" customFormat="1" x14ac:dyDescent="0.25">
      <c r="L244" s="31"/>
      <c r="M244" s="31"/>
      <c r="N244" s="31"/>
      <c r="O244" s="31"/>
    </row>
    <row r="245" spans="12:15" s="9" customFormat="1" x14ac:dyDescent="0.25">
      <c r="L245" s="31"/>
      <c r="M245" s="31"/>
      <c r="N245" s="31"/>
      <c r="O245" s="31"/>
    </row>
    <row r="246" spans="12:15" s="9" customFormat="1" x14ac:dyDescent="0.25">
      <c r="L246" s="31"/>
      <c r="M246" s="31"/>
      <c r="N246" s="31"/>
      <c r="O246" s="31"/>
    </row>
    <row r="247" spans="12:15" s="9" customFormat="1" x14ac:dyDescent="0.25">
      <c r="L247" s="31"/>
      <c r="M247" s="31"/>
      <c r="N247" s="31"/>
      <c r="O247" s="31"/>
    </row>
    <row r="248" spans="12:15" s="9" customFormat="1" x14ac:dyDescent="0.25">
      <c r="L248" s="31"/>
      <c r="M248" s="31"/>
      <c r="N248" s="31"/>
      <c r="O248" s="31"/>
    </row>
    <row r="249" spans="12:15" s="9" customFormat="1" x14ac:dyDescent="0.25">
      <c r="L249" s="31"/>
      <c r="M249" s="31"/>
      <c r="N249" s="31"/>
      <c r="O249" s="31"/>
    </row>
    <row r="250" spans="12:15" s="9" customFormat="1" x14ac:dyDescent="0.25">
      <c r="L250" s="31"/>
      <c r="M250" s="31"/>
      <c r="N250" s="31"/>
      <c r="O250" s="31"/>
    </row>
    <row r="251" spans="12:15" s="9" customFormat="1" x14ac:dyDescent="0.25">
      <c r="L251" s="31"/>
      <c r="M251" s="31"/>
      <c r="N251" s="31"/>
      <c r="O251" s="31"/>
    </row>
    <row r="252" spans="12:15" s="9" customFormat="1" x14ac:dyDescent="0.25">
      <c r="L252" s="31"/>
      <c r="M252" s="31"/>
      <c r="N252" s="31"/>
      <c r="O252" s="31"/>
    </row>
    <row r="253" spans="12:15" s="9" customFormat="1" x14ac:dyDescent="0.25">
      <c r="L253" s="31"/>
      <c r="M253" s="31"/>
      <c r="N253" s="31"/>
      <c r="O253" s="31"/>
    </row>
    <row r="254" spans="12:15" s="9" customFormat="1" x14ac:dyDescent="0.25">
      <c r="L254" s="31"/>
      <c r="M254" s="31"/>
      <c r="N254" s="31"/>
      <c r="O254" s="31"/>
    </row>
    <row r="255" spans="12:15" s="9" customFormat="1" x14ac:dyDescent="0.25">
      <c r="L255" s="31"/>
      <c r="M255" s="31"/>
      <c r="N255" s="31"/>
      <c r="O255" s="31"/>
    </row>
    <row r="256" spans="12:15" s="9" customFormat="1" x14ac:dyDescent="0.25">
      <c r="L256" s="31"/>
      <c r="M256" s="31"/>
      <c r="N256" s="31"/>
      <c r="O256" s="31"/>
    </row>
    <row r="257" spans="12:15" s="9" customFormat="1" x14ac:dyDescent="0.25">
      <c r="L257" s="31"/>
      <c r="M257" s="31"/>
      <c r="N257" s="31"/>
      <c r="O257" s="31"/>
    </row>
    <row r="258" spans="12:15" s="9" customFormat="1" x14ac:dyDescent="0.25">
      <c r="L258" s="31"/>
      <c r="M258" s="31"/>
      <c r="N258" s="31"/>
      <c r="O258" s="31"/>
    </row>
    <row r="259" spans="12:15" s="9" customFormat="1" x14ac:dyDescent="0.25">
      <c r="L259" s="31"/>
      <c r="M259" s="31"/>
      <c r="N259" s="31"/>
      <c r="O259" s="31"/>
    </row>
    <row r="260" spans="12:15" s="9" customFormat="1" x14ac:dyDescent="0.25">
      <c r="L260" s="31"/>
      <c r="M260" s="31"/>
      <c r="N260" s="31"/>
      <c r="O260" s="31"/>
    </row>
    <row r="261" spans="12:15" s="9" customFormat="1" x14ac:dyDescent="0.25">
      <c r="L261" s="31"/>
      <c r="M261" s="31"/>
      <c r="N261" s="31"/>
      <c r="O261" s="31"/>
    </row>
    <row r="262" spans="12:15" s="9" customFormat="1" x14ac:dyDescent="0.25">
      <c r="L262" s="31"/>
      <c r="M262" s="31"/>
      <c r="N262" s="31"/>
      <c r="O262" s="31"/>
    </row>
    <row r="263" spans="12:15" s="9" customFormat="1" x14ac:dyDescent="0.25">
      <c r="L263" s="31"/>
      <c r="M263" s="31"/>
      <c r="N263" s="31"/>
      <c r="O263" s="31"/>
    </row>
    <row r="264" spans="12:15" s="9" customFormat="1" x14ac:dyDescent="0.25">
      <c r="L264" s="31"/>
      <c r="M264" s="31"/>
      <c r="N264" s="31"/>
      <c r="O264" s="31"/>
    </row>
    <row r="265" spans="12:15" s="9" customFormat="1" x14ac:dyDescent="0.25">
      <c r="L265" s="31"/>
      <c r="M265" s="31"/>
      <c r="N265" s="31"/>
      <c r="O265" s="31"/>
    </row>
    <row r="266" spans="12:15" s="9" customFormat="1" x14ac:dyDescent="0.25">
      <c r="L266" s="31"/>
      <c r="M266" s="31"/>
      <c r="N266" s="31"/>
      <c r="O266" s="31"/>
    </row>
    <row r="267" spans="12:15" s="9" customFormat="1" x14ac:dyDescent="0.25">
      <c r="L267" s="31"/>
      <c r="M267" s="31"/>
      <c r="N267" s="31"/>
      <c r="O267" s="31"/>
    </row>
    <row r="268" spans="12:15" s="9" customFormat="1" x14ac:dyDescent="0.25">
      <c r="L268" s="31"/>
      <c r="M268" s="31"/>
      <c r="N268" s="31"/>
      <c r="O268" s="31"/>
    </row>
    <row r="269" spans="12:15" s="9" customFormat="1" x14ac:dyDescent="0.25">
      <c r="L269" s="31"/>
      <c r="M269" s="31"/>
      <c r="N269" s="31"/>
      <c r="O269" s="31"/>
    </row>
    <row r="270" spans="12:15" s="9" customFormat="1" x14ac:dyDescent="0.25">
      <c r="L270" s="31"/>
      <c r="M270" s="31"/>
      <c r="N270" s="31"/>
      <c r="O270" s="31"/>
    </row>
    <row r="271" spans="12:15" s="9" customFormat="1" x14ac:dyDescent="0.25">
      <c r="L271" s="31"/>
      <c r="M271" s="31"/>
      <c r="N271" s="31"/>
      <c r="O271" s="31"/>
    </row>
    <row r="272" spans="12:15" s="9" customFormat="1" x14ac:dyDescent="0.25">
      <c r="L272" s="31"/>
      <c r="M272" s="31"/>
      <c r="N272" s="31"/>
      <c r="O272" s="31"/>
    </row>
    <row r="273" spans="12:15" s="9" customFormat="1" x14ac:dyDescent="0.25">
      <c r="L273" s="31"/>
      <c r="M273" s="31"/>
      <c r="N273" s="31"/>
      <c r="O273" s="31"/>
    </row>
    <row r="274" spans="12:15" s="9" customFormat="1" x14ac:dyDescent="0.25">
      <c r="L274" s="31"/>
      <c r="M274" s="31"/>
      <c r="N274" s="31"/>
      <c r="O274" s="31"/>
    </row>
    <row r="275" spans="12:15" s="9" customFormat="1" x14ac:dyDescent="0.25">
      <c r="L275" s="31"/>
      <c r="M275" s="31"/>
      <c r="N275" s="31"/>
      <c r="O275" s="31"/>
    </row>
    <row r="276" spans="12:15" s="9" customFormat="1" x14ac:dyDescent="0.25">
      <c r="L276" s="31"/>
      <c r="M276" s="31"/>
      <c r="N276" s="31"/>
      <c r="O276" s="31"/>
    </row>
    <row r="277" spans="12:15" s="9" customFormat="1" x14ac:dyDescent="0.25">
      <c r="L277" s="31"/>
      <c r="M277" s="31"/>
      <c r="N277" s="31"/>
      <c r="O277" s="31"/>
    </row>
    <row r="278" spans="12:15" s="9" customFormat="1" x14ac:dyDescent="0.25">
      <c r="L278" s="31"/>
      <c r="M278" s="31"/>
      <c r="N278" s="31"/>
      <c r="O278" s="31"/>
    </row>
    <row r="279" spans="12:15" s="9" customFormat="1" x14ac:dyDescent="0.25">
      <c r="L279" s="31"/>
      <c r="M279" s="31"/>
      <c r="N279" s="31"/>
      <c r="O279" s="31"/>
    </row>
    <row r="280" spans="12:15" s="9" customFormat="1" x14ac:dyDescent="0.25">
      <c r="L280" s="31"/>
      <c r="M280" s="31"/>
      <c r="N280" s="31"/>
      <c r="O280" s="31"/>
    </row>
    <row r="281" spans="12:15" s="9" customFormat="1" x14ac:dyDescent="0.25">
      <c r="L281" s="31"/>
      <c r="M281" s="31"/>
      <c r="N281" s="31"/>
      <c r="O281" s="31"/>
    </row>
    <row r="282" spans="12:15" s="9" customFormat="1" x14ac:dyDescent="0.25">
      <c r="L282" s="31"/>
      <c r="M282" s="31"/>
      <c r="N282" s="31"/>
      <c r="O282" s="31"/>
    </row>
    <row r="283" spans="12:15" s="9" customFormat="1" x14ac:dyDescent="0.25">
      <c r="L283" s="31"/>
      <c r="M283" s="31"/>
      <c r="N283" s="31"/>
      <c r="O283" s="31"/>
    </row>
    <row r="284" spans="12:15" s="9" customFormat="1" x14ac:dyDescent="0.25">
      <c r="L284" s="31"/>
      <c r="M284" s="31"/>
      <c r="N284" s="31"/>
      <c r="O284" s="31"/>
    </row>
    <row r="285" spans="12:15" s="9" customFormat="1" x14ac:dyDescent="0.25">
      <c r="L285" s="31"/>
      <c r="M285" s="31"/>
      <c r="N285" s="31"/>
      <c r="O285" s="31"/>
    </row>
    <row r="286" spans="12:15" s="9" customFormat="1" x14ac:dyDescent="0.25">
      <c r="L286" s="31"/>
      <c r="M286" s="31"/>
      <c r="N286" s="31"/>
      <c r="O286" s="31"/>
    </row>
    <row r="287" spans="12:15" s="9" customFormat="1" x14ac:dyDescent="0.25">
      <c r="L287" s="31"/>
      <c r="M287" s="31"/>
      <c r="N287" s="31"/>
      <c r="O287" s="31"/>
    </row>
    <row r="288" spans="12:15" s="9" customFormat="1" x14ac:dyDescent="0.25">
      <c r="L288" s="31"/>
      <c r="M288" s="31"/>
      <c r="N288" s="31"/>
      <c r="O288" s="31"/>
    </row>
    <row r="289" spans="12:15" s="9" customFormat="1" x14ac:dyDescent="0.25">
      <c r="L289" s="31"/>
      <c r="M289" s="31"/>
      <c r="N289" s="31"/>
      <c r="O289" s="31"/>
    </row>
    <row r="290" spans="12:15" s="9" customFormat="1" x14ac:dyDescent="0.25">
      <c r="L290" s="31"/>
      <c r="M290" s="31"/>
      <c r="N290" s="31"/>
      <c r="O290" s="31"/>
    </row>
    <row r="291" spans="12:15" s="9" customFormat="1" x14ac:dyDescent="0.25">
      <c r="L291" s="31"/>
      <c r="M291" s="31"/>
      <c r="N291" s="31"/>
      <c r="O291" s="31"/>
    </row>
    <row r="292" spans="12:15" s="9" customFormat="1" x14ac:dyDescent="0.25">
      <c r="L292" s="31"/>
      <c r="M292" s="31"/>
      <c r="N292" s="31"/>
      <c r="O292" s="31"/>
    </row>
    <row r="293" spans="12:15" s="9" customFormat="1" x14ac:dyDescent="0.25">
      <c r="L293" s="31"/>
      <c r="M293" s="31"/>
      <c r="N293" s="31"/>
      <c r="O293" s="31"/>
    </row>
    <row r="294" spans="12:15" s="9" customFormat="1" x14ac:dyDescent="0.25">
      <c r="L294" s="31"/>
      <c r="M294" s="31"/>
      <c r="N294" s="31"/>
      <c r="O294" s="31"/>
    </row>
    <row r="295" spans="12:15" s="9" customFormat="1" x14ac:dyDescent="0.25">
      <c r="L295" s="31"/>
      <c r="M295" s="31"/>
      <c r="N295" s="31"/>
      <c r="O295" s="31"/>
    </row>
    <row r="296" spans="12:15" s="9" customFormat="1" x14ac:dyDescent="0.25">
      <c r="L296" s="31"/>
      <c r="M296" s="31"/>
      <c r="N296" s="31"/>
      <c r="O296" s="31"/>
    </row>
    <row r="297" spans="12:15" s="9" customFormat="1" x14ac:dyDescent="0.25">
      <c r="L297" s="31"/>
      <c r="M297" s="31"/>
      <c r="N297" s="31"/>
      <c r="O297" s="31"/>
    </row>
    <row r="298" spans="12:15" s="9" customFormat="1" x14ac:dyDescent="0.25">
      <c r="L298" s="31"/>
      <c r="M298" s="31"/>
      <c r="N298" s="31"/>
      <c r="O298" s="31"/>
    </row>
    <row r="299" spans="12:15" s="9" customFormat="1" x14ac:dyDescent="0.25">
      <c r="L299" s="31"/>
      <c r="M299" s="31"/>
      <c r="N299" s="31"/>
      <c r="O299" s="31"/>
    </row>
    <row r="300" spans="12:15" s="9" customFormat="1" x14ac:dyDescent="0.25">
      <c r="L300" s="31"/>
      <c r="M300" s="31"/>
      <c r="N300" s="31"/>
      <c r="O300" s="31"/>
    </row>
    <row r="301" spans="12:15" s="9" customFormat="1" x14ac:dyDescent="0.25">
      <c r="L301" s="31"/>
      <c r="M301" s="31"/>
      <c r="N301" s="31"/>
      <c r="O301" s="31"/>
    </row>
    <row r="302" spans="12:15" s="9" customFormat="1" x14ac:dyDescent="0.25">
      <c r="L302" s="31"/>
      <c r="M302" s="31"/>
      <c r="N302" s="31"/>
      <c r="O302" s="31"/>
    </row>
    <row r="303" spans="12:15" s="9" customFormat="1" x14ac:dyDescent="0.25">
      <c r="L303" s="31"/>
      <c r="M303" s="31"/>
      <c r="N303" s="31"/>
      <c r="O303" s="31"/>
    </row>
    <row r="304" spans="12:15" s="9" customFormat="1" x14ac:dyDescent="0.25">
      <c r="L304" s="31"/>
      <c r="M304" s="31"/>
      <c r="N304" s="31"/>
      <c r="O304" s="31"/>
    </row>
    <row r="305" spans="12:15" s="9" customFormat="1" x14ac:dyDescent="0.25">
      <c r="L305" s="31"/>
      <c r="M305" s="31"/>
      <c r="N305" s="31"/>
      <c r="O305" s="31"/>
    </row>
    <row r="306" spans="12:15" s="9" customFormat="1" x14ac:dyDescent="0.25">
      <c r="L306" s="31"/>
      <c r="M306" s="31"/>
      <c r="N306" s="31"/>
      <c r="O306" s="31"/>
    </row>
    <row r="307" spans="12:15" s="9" customFormat="1" x14ac:dyDescent="0.25">
      <c r="L307" s="31"/>
      <c r="M307" s="31"/>
      <c r="N307" s="31"/>
      <c r="O307" s="31"/>
    </row>
    <row r="308" spans="12:15" s="9" customFormat="1" x14ac:dyDescent="0.25">
      <c r="L308" s="31"/>
      <c r="M308" s="31"/>
      <c r="N308" s="31"/>
      <c r="O308" s="31"/>
    </row>
    <row r="309" spans="12:15" s="9" customFormat="1" x14ac:dyDescent="0.25">
      <c r="L309" s="31"/>
      <c r="M309" s="31"/>
      <c r="N309" s="31"/>
      <c r="O309" s="31"/>
    </row>
    <row r="310" spans="12:15" s="9" customFormat="1" x14ac:dyDescent="0.25">
      <c r="L310" s="31"/>
      <c r="M310" s="31"/>
      <c r="N310" s="31"/>
      <c r="O310" s="31"/>
    </row>
    <row r="311" spans="12:15" s="9" customFormat="1" x14ac:dyDescent="0.25">
      <c r="L311" s="31"/>
      <c r="M311" s="31"/>
      <c r="N311" s="31"/>
      <c r="O311" s="31"/>
    </row>
    <row r="312" spans="12:15" s="9" customFormat="1" x14ac:dyDescent="0.25">
      <c r="L312" s="31"/>
      <c r="M312" s="31"/>
      <c r="N312" s="31"/>
      <c r="O312" s="31"/>
    </row>
    <row r="313" spans="12:15" s="9" customFormat="1" x14ac:dyDescent="0.25">
      <c r="L313" s="31"/>
      <c r="M313" s="31"/>
      <c r="N313" s="31"/>
      <c r="O313" s="31"/>
    </row>
    <row r="314" spans="12:15" s="9" customFormat="1" x14ac:dyDescent="0.25">
      <c r="L314" s="31"/>
      <c r="M314" s="31"/>
      <c r="N314" s="31"/>
      <c r="O314" s="31"/>
    </row>
    <row r="315" spans="12:15" s="9" customFormat="1" x14ac:dyDescent="0.25">
      <c r="L315" s="31"/>
      <c r="M315" s="31"/>
      <c r="N315" s="31"/>
      <c r="O315" s="31"/>
    </row>
    <row r="316" spans="12:15" s="9" customFormat="1" x14ac:dyDescent="0.25">
      <c r="L316" s="31"/>
      <c r="M316" s="31"/>
      <c r="N316" s="31"/>
      <c r="O316" s="31"/>
    </row>
    <row r="317" spans="12:15" s="9" customFormat="1" x14ac:dyDescent="0.25">
      <c r="L317" s="31"/>
      <c r="M317" s="31"/>
      <c r="N317" s="31"/>
      <c r="O317" s="31"/>
    </row>
    <row r="318" spans="12:15" s="9" customFormat="1" x14ac:dyDescent="0.25">
      <c r="L318" s="31"/>
      <c r="M318" s="31"/>
      <c r="N318" s="31"/>
      <c r="O318" s="31"/>
    </row>
    <row r="319" spans="12:15" s="9" customFormat="1" x14ac:dyDescent="0.25">
      <c r="L319" s="31"/>
      <c r="M319" s="31"/>
      <c r="N319" s="31"/>
      <c r="O319" s="31"/>
    </row>
    <row r="320" spans="12:15" s="9" customFormat="1" x14ac:dyDescent="0.25">
      <c r="L320" s="31"/>
      <c r="M320" s="31"/>
      <c r="N320" s="31"/>
      <c r="O320" s="31"/>
    </row>
    <row r="321" spans="12:15" s="9" customFormat="1" x14ac:dyDescent="0.25">
      <c r="L321" s="31"/>
      <c r="M321" s="31"/>
      <c r="N321" s="31"/>
      <c r="O321" s="31"/>
    </row>
    <row r="322" spans="12:15" s="9" customFormat="1" x14ac:dyDescent="0.25">
      <c r="L322" s="31"/>
      <c r="M322" s="31"/>
      <c r="N322" s="31"/>
      <c r="O322" s="31"/>
    </row>
    <row r="323" spans="12:15" s="9" customFormat="1" x14ac:dyDescent="0.25">
      <c r="L323" s="31"/>
      <c r="M323" s="31"/>
      <c r="N323" s="31"/>
      <c r="O323" s="31"/>
    </row>
    <row r="324" spans="12:15" s="9" customFormat="1" x14ac:dyDescent="0.25">
      <c r="L324" s="31"/>
      <c r="M324" s="31"/>
      <c r="N324" s="31"/>
      <c r="O324" s="31"/>
    </row>
    <row r="325" spans="12:15" s="9" customFormat="1" x14ac:dyDescent="0.25">
      <c r="L325" s="31"/>
      <c r="M325" s="31"/>
      <c r="N325" s="31"/>
      <c r="O325" s="31"/>
    </row>
    <row r="326" spans="12:15" s="9" customFormat="1" x14ac:dyDescent="0.25">
      <c r="L326" s="31"/>
      <c r="M326" s="31"/>
      <c r="N326" s="31"/>
      <c r="O326" s="31"/>
    </row>
    <row r="327" spans="12:15" s="9" customFormat="1" x14ac:dyDescent="0.25">
      <c r="L327" s="31"/>
      <c r="M327" s="31"/>
      <c r="N327" s="31"/>
      <c r="O327" s="31"/>
    </row>
    <row r="328" spans="12:15" s="9" customFormat="1" x14ac:dyDescent="0.25">
      <c r="L328" s="31"/>
      <c r="M328" s="31"/>
      <c r="N328" s="31"/>
      <c r="O328" s="31"/>
    </row>
    <row r="329" spans="12:15" s="9" customFormat="1" x14ac:dyDescent="0.25">
      <c r="L329" s="31"/>
      <c r="M329" s="31"/>
      <c r="N329" s="31"/>
      <c r="O329" s="31"/>
    </row>
    <row r="330" spans="12:15" s="9" customFormat="1" x14ac:dyDescent="0.25">
      <c r="L330" s="31"/>
      <c r="M330" s="31"/>
      <c r="N330" s="31"/>
      <c r="O330" s="31"/>
    </row>
    <row r="331" spans="12:15" s="9" customFormat="1" x14ac:dyDescent="0.25">
      <c r="L331" s="31"/>
      <c r="M331" s="31"/>
      <c r="N331" s="31"/>
      <c r="O331" s="31"/>
    </row>
    <row r="332" spans="12:15" s="9" customFormat="1" x14ac:dyDescent="0.25">
      <c r="L332" s="31"/>
      <c r="M332" s="31"/>
      <c r="N332" s="31"/>
      <c r="O332" s="31"/>
    </row>
    <row r="333" spans="12:15" s="9" customFormat="1" x14ac:dyDescent="0.25">
      <c r="L333" s="31"/>
      <c r="M333" s="31"/>
      <c r="N333" s="31"/>
      <c r="O333" s="31"/>
    </row>
    <row r="334" spans="12:15" s="9" customFormat="1" x14ac:dyDescent="0.25">
      <c r="L334" s="31"/>
      <c r="M334" s="31"/>
      <c r="N334" s="31"/>
      <c r="O334" s="31"/>
    </row>
    <row r="335" spans="12:15" s="9" customFormat="1" x14ac:dyDescent="0.25">
      <c r="L335" s="31"/>
      <c r="M335" s="31"/>
      <c r="N335" s="31"/>
      <c r="O335" s="31"/>
    </row>
    <row r="336" spans="12:15" s="9" customFormat="1" x14ac:dyDescent="0.25">
      <c r="L336" s="31"/>
      <c r="M336" s="31"/>
      <c r="N336" s="31"/>
      <c r="O336" s="31"/>
    </row>
    <row r="337" spans="12:15" s="9" customFormat="1" x14ac:dyDescent="0.25">
      <c r="L337" s="31"/>
      <c r="M337" s="31"/>
      <c r="N337" s="31"/>
      <c r="O337" s="31"/>
    </row>
    <row r="338" spans="12:15" s="9" customFormat="1" x14ac:dyDescent="0.25">
      <c r="L338" s="31"/>
      <c r="M338" s="31"/>
      <c r="N338" s="31"/>
      <c r="O338" s="31"/>
    </row>
    <row r="339" spans="12:15" s="9" customFormat="1" x14ac:dyDescent="0.25">
      <c r="L339" s="31"/>
      <c r="M339" s="31"/>
      <c r="N339" s="31"/>
      <c r="O339" s="31"/>
    </row>
    <row r="340" spans="12:15" s="9" customFormat="1" x14ac:dyDescent="0.25">
      <c r="L340" s="31"/>
      <c r="M340" s="31"/>
      <c r="N340" s="31"/>
      <c r="O340" s="31"/>
    </row>
    <row r="341" spans="12:15" s="9" customFormat="1" x14ac:dyDescent="0.25">
      <c r="L341" s="31"/>
      <c r="M341" s="31"/>
      <c r="N341" s="31"/>
      <c r="O341" s="31"/>
    </row>
    <row r="342" spans="12:15" s="9" customFormat="1" x14ac:dyDescent="0.25">
      <c r="L342" s="31"/>
      <c r="M342" s="31"/>
      <c r="N342" s="31"/>
      <c r="O342" s="31"/>
    </row>
    <row r="343" spans="12:15" s="9" customFormat="1" x14ac:dyDescent="0.25">
      <c r="L343" s="31"/>
      <c r="M343" s="31"/>
      <c r="N343" s="31"/>
      <c r="O343" s="31"/>
    </row>
    <row r="344" spans="12:15" s="9" customFormat="1" x14ac:dyDescent="0.25">
      <c r="L344" s="31"/>
      <c r="M344" s="31"/>
      <c r="N344" s="31"/>
      <c r="O344" s="31"/>
    </row>
    <row r="345" spans="12:15" s="9" customFormat="1" x14ac:dyDescent="0.25">
      <c r="L345" s="31"/>
      <c r="M345" s="31"/>
      <c r="N345" s="31"/>
      <c r="O345" s="31"/>
    </row>
    <row r="346" spans="12:15" s="9" customFormat="1" x14ac:dyDescent="0.25">
      <c r="L346" s="31"/>
      <c r="M346" s="31"/>
      <c r="N346" s="31"/>
      <c r="O346" s="31"/>
    </row>
    <row r="347" spans="12:15" s="9" customFormat="1" x14ac:dyDescent="0.25">
      <c r="L347" s="31"/>
      <c r="M347" s="31"/>
      <c r="N347" s="31"/>
      <c r="O347" s="31"/>
    </row>
    <row r="348" spans="12:15" s="9" customFormat="1" x14ac:dyDescent="0.25">
      <c r="L348" s="31"/>
      <c r="M348" s="31"/>
      <c r="N348" s="31"/>
      <c r="O348" s="31"/>
    </row>
    <row r="349" spans="12:15" s="9" customFormat="1" x14ac:dyDescent="0.25">
      <c r="L349" s="31"/>
      <c r="M349" s="31"/>
      <c r="N349" s="31"/>
      <c r="O349" s="31"/>
    </row>
    <row r="350" spans="12:15" s="9" customFormat="1" x14ac:dyDescent="0.25">
      <c r="L350" s="31"/>
      <c r="M350" s="31"/>
      <c r="N350" s="31"/>
      <c r="O350" s="31"/>
    </row>
    <row r="351" spans="12:15" s="9" customFormat="1" x14ac:dyDescent="0.25">
      <c r="L351" s="31"/>
      <c r="M351" s="31"/>
      <c r="N351" s="31"/>
      <c r="O351" s="31"/>
    </row>
    <row r="352" spans="12:15" s="9" customFormat="1" x14ac:dyDescent="0.25">
      <c r="L352" s="31"/>
      <c r="M352" s="31"/>
      <c r="N352" s="31"/>
      <c r="O352" s="31"/>
    </row>
    <row r="353" spans="12:15" s="9" customFormat="1" x14ac:dyDescent="0.25">
      <c r="L353" s="31"/>
      <c r="M353" s="31"/>
      <c r="N353" s="31"/>
      <c r="O353" s="31"/>
    </row>
    <row r="354" spans="12:15" s="9" customFormat="1" x14ac:dyDescent="0.25">
      <c r="L354" s="31"/>
      <c r="M354" s="31"/>
      <c r="N354" s="31"/>
      <c r="O354" s="31"/>
    </row>
    <row r="355" spans="12:15" s="9" customFormat="1" x14ac:dyDescent="0.25">
      <c r="L355" s="31"/>
      <c r="M355" s="31"/>
      <c r="N355" s="31"/>
      <c r="O355" s="31"/>
    </row>
    <row r="356" spans="12:15" s="9" customFormat="1" x14ac:dyDescent="0.25">
      <c r="L356" s="31"/>
      <c r="M356" s="31"/>
      <c r="N356" s="31"/>
      <c r="O356" s="31"/>
    </row>
    <row r="357" spans="12:15" s="9" customFormat="1" x14ac:dyDescent="0.25">
      <c r="L357" s="31"/>
      <c r="M357" s="31"/>
      <c r="N357" s="31"/>
      <c r="O357" s="31"/>
    </row>
    <row r="358" spans="12:15" s="9" customFormat="1" x14ac:dyDescent="0.25">
      <c r="L358" s="31"/>
      <c r="M358" s="31"/>
      <c r="N358" s="31"/>
      <c r="O358" s="31"/>
    </row>
    <row r="359" spans="12:15" s="9" customFormat="1" x14ac:dyDescent="0.25">
      <c r="L359" s="31"/>
      <c r="M359" s="31"/>
      <c r="N359" s="31"/>
      <c r="O359" s="31"/>
    </row>
    <row r="360" spans="12:15" s="9" customFormat="1" x14ac:dyDescent="0.25">
      <c r="L360" s="31"/>
      <c r="M360" s="31"/>
      <c r="N360" s="31"/>
      <c r="O360" s="31"/>
    </row>
    <row r="361" spans="12:15" s="9" customFormat="1" x14ac:dyDescent="0.25">
      <c r="L361" s="31"/>
      <c r="M361" s="31"/>
      <c r="N361" s="31"/>
      <c r="O361" s="31"/>
    </row>
    <row r="362" spans="12:15" s="9" customFormat="1" x14ac:dyDescent="0.25">
      <c r="L362" s="31"/>
      <c r="M362" s="31"/>
      <c r="N362" s="31"/>
      <c r="O362" s="31"/>
    </row>
    <row r="363" spans="12:15" s="9" customFormat="1" x14ac:dyDescent="0.25">
      <c r="L363" s="31"/>
      <c r="M363" s="31"/>
      <c r="N363" s="31"/>
      <c r="O363" s="31"/>
    </row>
    <row r="364" spans="12:15" s="9" customFormat="1" x14ac:dyDescent="0.25">
      <c r="L364" s="31"/>
      <c r="M364" s="31"/>
      <c r="N364" s="31"/>
      <c r="O364" s="31"/>
    </row>
    <row r="365" spans="12:15" s="9" customFormat="1" x14ac:dyDescent="0.25">
      <c r="L365" s="31"/>
      <c r="M365" s="31"/>
      <c r="N365" s="31"/>
      <c r="O365" s="31"/>
    </row>
    <row r="366" spans="12:15" s="9" customFormat="1" x14ac:dyDescent="0.25">
      <c r="L366" s="31"/>
      <c r="M366" s="31"/>
      <c r="N366" s="31"/>
      <c r="O366" s="31"/>
    </row>
    <row r="367" spans="12:15" s="9" customFormat="1" x14ac:dyDescent="0.25">
      <c r="L367" s="31"/>
      <c r="M367" s="31"/>
      <c r="N367" s="31"/>
      <c r="O367" s="31"/>
    </row>
    <row r="368" spans="12:15" s="9" customFormat="1" x14ac:dyDescent="0.25">
      <c r="L368" s="31"/>
      <c r="M368" s="31"/>
      <c r="N368" s="31"/>
      <c r="O368" s="31"/>
    </row>
    <row r="369" spans="12:15" s="9" customFormat="1" x14ac:dyDescent="0.25">
      <c r="L369" s="31"/>
      <c r="M369" s="31"/>
      <c r="N369" s="31"/>
      <c r="O369" s="31"/>
    </row>
    <row r="370" spans="12:15" s="9" customFormat="1" x14ac:dyDescent="0.25">
      <c r="L370" s="31"/>
      <c r="M370" s="31"/>
      <c r="N370" s="31"/>
      <c r="O370" s="31"/>
    </row>
    <row r="371" spans="12:15" s="9" customFormat="1" x14ac:dyDescent="0.25">
      <c r="L371" s="31"/>
      <c r="M371" s="31"/>
      <c r="N371" s="31"/>
      <c r="O371" s="31"/>
    </row>
    <row r="372" spans="12:15" s="9" customFormat="1" x14ac:dyDescent="0.25">
      <c r="L372" s="31"/>
      <c r="M372" s="31"/>
      <c r="N372" s="31"/>
      <c r="O372" s="31"/>
    </row>
    <row r="373" spans="12:15" s="9" customFormat="1" x14ac:dyDescent="0.25">
      <c r="L373" s="31"/>
      <c r="M373" s="31"/>
      <c r="N373" s="31"/>
      <c r="O373" s="31"/>
    </row>
    <row r="374" spans="12:15" s="9" customFormat="1" x14ac:dyDescent="0.25">
      <c r="L374" s="31"/>
      <c r="M374" s="31"/>
      <c r="N374" s="31"/>
      <c r="O374" s="31"/>
    </row>
    <row r="375" spans="12:15" s="9" customFormat="1" x14ac:dyDescent="0.25">
      <c r="L375" s="31"/>
      <c r="M375" s="31"/>
      <c r="N375" s="31"/>
      <c r="O375" s="31"/>
    </row>
    <row r="376" spans="12:15" s="9" customFormat="1" x14ac:dyDescent="0.25">
      <c r="L376" s="31"/>
      <c r="M376" s="31"/>
      <c r="N376" s="31"/>
      <c r="O376" s="31"/>
    </row>
    <row r="377" spans="12:15" s="9" customFormat="1" x14ac:dyDescent="0.25">
      <c r="L377" s="31"/>
      <c r="M377" s="31"/>
      <c r="N377" s="31"/>
      <c r="O377" s="31"/>
    </row>
    <row r="378" spans="12:15" s="9" customFormat="1" x14ac:dyDescent="0.25">
      <c r="L378" s="31"/>
      <c r="M378" s="31"/>
      <c r="N378" s="31"/>
      <c r="O378" s="31"/>
    </row>
    <row r="379" spans="12:15" s="9" customFormat="1" x14ac:dyDescent="0.25">
      <c r="L379" s="31"/>
      <c r="M379" s="31"/>
      <c r="N379" s="31"/>
      <c r="O379" s="31"/>
    </row>
    <row r="380" spans="12:15" s="9" customFormat="1" x14ac:dyDescent="0.25">
      <c r="L380" s="31"/>
      <c r="M380" s="31"/>
      <c r="N380" s="31"/>
      <c r="O380" s="31"/>
    </row>
    <row r="381" spans="12:15" s="9" customFormat="1" x14ac:dyDescent="0.25">
      <c r="L381" s="31"/>
      <c r="M381" s="31"/>
      <c r="N381" s="31"/>
      <c r="O381" s="31"/>
    </row>
    <row r="382" spans="12:15" s="9" customFormat="1" x14ac:dyDescent="0.25">
      <c r="L382" s="31"/>
      <c r="M382" s="31"/>
      <c r="N382" s="31"/>
      <c r="O382" s="31"/>
    </row>
    <row r="383" spans="12:15" s="9" customFormat="1" x14ac:dyDescent="0.25">
      <c r="L383" s="31"/>
      <c r="M383" s="31"/>
      <c r="N383" s="31"/>
      <c r="O383" s="31"/>
    </row>
    <row r="384" spans="12:15" s="9" customFormat="1" x14ac:dyDescent="0.25">
      <c r="L384" s="31"/>
      <c r="M384" s="31"/>
      <c r="N384" s="31"/>
      <c r="O384" s="31"/>
    </row>
    <row r="385" spans="12:15" s="9" customFormat="1" x14ac:dyDescent="0.25">
      <c r="L385" s="31"/>
      <c r="M385" s="31"/>
      <c r="N385" s="31"/>
      <c r="O385" s="31"/>
    </row>
    <row r="386" spans="12:15" s="9" customFormat="1" x14ac:dyDescent="0.25">
      <c r="L386" s="31"/>
      <c r="M386" s="31"/>
      <c r="N386" s="31"/>
      <c r="O386" s="31"/>
    </row>
    <row r="387" spans="12:15" s="9" customFormat="1" x14ac:dyDescent="0.25">
      <c r="L387" s="31"/>
      <c r="M387" s="31"/>
      <c r="N387" s="31"/>
      <c r="O387" s="31"/>
    </row>
    <row r="388" spans="12:15" s="9" customFormat="1" x14ac:dyDescent="0.25">
      <c r="L388" s="31"/>
      <c r="M388" s="31"/>
      <c r="N388" s="31"/>
      <c r="O388" s="31"/>
    </row>
    <row r="389" spans="12:15" s="9" customFormat="1" x14ac:dyDescent="0.25">
      <c r="L389" s="31"/>
      <c r="M389" s="31"/>
      <c r="N389" s="31"/>
      <c r="O389" s="31"/>
    </row>
    <row r="390" spans="12:15" s="9" customFormat="1" x14ac:dyDescent="0.25">
      <c r="L390" s="31"/>
      <c r="M390" s="31"/>
      <c r="N390" s="31"/>
      <c r="O390" s="31"/>
    </row>
    <row r="391" spans="12:15" s="9" customFormat="1" x14ac:dyDescent="0.25">
      <c r="L391" s="31"/>
      <c r="M391" s="31"/>
      <c r="N391" s="31"/>
      <c r="O391" s="31"/>
    </row>
    <row r="392" spans="12:15" s="9" customFormat="1" x14ac:dyDescent="0.25">
      <c r="L392" s="31"/>
      <c r="M392" s="31"/>
      <c r="N392" s="31"/>
      <c r="O392" s="31"/>
    </row>
    <row r="393" spans="12:15" s="9" customFormat="1" x14ac:dyDescent="0.25">
      <c r="L393" s="31"/>
      <c r="M393" s="31"/>
      <c r="N393" s="31"/>
      <c r="O393" s="31"/>
    </row>
    <row r="394" spans="12:15" s="9" customFormat="1" x14ac:dyDescent="0.25">
      <c r="L394" s="31"/>
      <c r="M394" s="31"/>
      <c r="N394" s="31"/>
      <c r="O394" s="31"/>
    </row>
    <row r="395" spans="12:15" s="9" customFormat="1" x14ac:dyDescent="0.25">
      <c r="L395" s="31"/>
      <c r="M395" s="31"/>
      <c r="N395" s="31"/>
      <c r="O395" s="31"/>
    </row>
    <row r="396" spans="12:15" s="9" customFormat="1" x14ac:dyDescent="0.25">
      <c r="L396" s="31"/>
      <c r="M396" s="31"/>
      <c r="N396" s="31"/>
      <c r="O396" s="31"/>
    </row>
    <row r="397" spans="12:15" s="9" customFormat="1" x14ac:dyDescent="0.25">
      <c r="L397" s="31"/>
      <c r="M397" s="31"/>
      <c r="N397" s="31"/>
      <c r="O397" s="31"/>
    </row>
    <row r="398" spans="12:15" s="9" customFormat="1" x14ac:dyDescent="0.25">
      <c r="L398" s="31"/>
      <c r="M398" s="31"/>
      <c r="N398" s="31"/>
      <c r="O398" s="31"/>
    </row>
    <row r="399" spans="12:15" s="9" customFormat="1" x14ac:dyDescent="0.25">
      <c r="L399" s="31"/>
      <c r="M399" s="31"/>
      <c r="N399" s="31"/>
      <c r="O399" s="31"/>
    </row>
    <row r="400" spans="12:15" s="9" customFormat="1" x14ac:dyDescent="0.25">
      <c r="L400" s="31"/>
      <c r="M400" s="31"/>
      <c r="N400" s="31"/>
      <c r="O400" s="31"/>
    </row>
    <row r="401" spans="12:15" s="9" customFormat="1" x14ac:dyDescent="0.25">
      <c r="L401" s="31"/>
      <c r="M401" s="31"/>
      <c r="N401" s="31"/>
      <c r="O401" s="31"/>
    </row>
    <row r="402" spans="12:15" s="9" customFormat="1" x14ac:dyDescent="0.25">
      <c r="L402" s="31"/>
      <c r="M402" s="31"/>
      <c r="N402" s="31"/>
      <c r="O402" s="31"/>
    </row>
    <row r="403" spans="12:15" s="9" customFormat="1" x14ac:dyDescent="0.25">
      <c r="L403" s="31"/>
      <c r="M403" s="31"/>
      <c r="N403" s="31"/>
      <c r="O403" s="31"/>
    </row>
    <row r="404" spans="12:15" s="9" customFormat="1" x14ac:dyDescent="0.25">
      <c r="L404" s="31"/>
      <c r="M404" s="31"/>
      <c r="N404" s="31"/>
      <c r="O404" s="31"/>
    </row>
    <row r="405" spans="12:15" s="9" customFormat="1" x14ac:dyDescent="0.25">
      <c r="L405" s="31"/>
      <c r="M405" s="31"/>
      <c r="N405" s="31"/>
      <c r="O405" s="31"/>
    </row>
    <row r="406" spans="12:15" s="9" customFormat="1" x14ac:dyDescent="0.25">
      <c r="L406" s="31"/>
      <c r="M406" s="31"/>
      <c r="N406" s="31"/>
      <c r="O406" s="31"/>
    </row>
    <row r="407" spans="12:15" s="9" customFormat="1" x14ac:dyDescent="0.25">
      <c r="L407" s="31"/>
      <c r="M407" s="31"/>
      <c r="N407" s="31"/>
      <c r="O407" s="31"/>
    </row>
    <row r="408" spans="12:15" s="9" customFormat="1" x14ac:dyDescent="0.25">
      <c r="L408" s="31"/>
      <c r="M408" s="31"/>
      <c r="N408" s="31"/>
      <c r="O408" s="31"/>
    </row>
    <row r="409" spans="12:15" s="9" customFormat="1" x14ac:dyDescent="0.25">
      <c r="L409" s="31"/>
      <c r="M409" s="31"/>
      <c r="N409" s="31"/>
      <c r="O409" s="31"/>
    </row>
    <row r="410" spans="12:15" s="9" customFormat="1" x14ac:dyDescent="0.25">
      <c r="L410" s="31"/>
      <c r="M410" s="31"/>
      <c r="N410" s="31"/>
      <c r="O410" s="31"/>
    </row>
    <row r="411" spans="12:15" s="9" customFormat="1" x14ac:dyDescent="0.25">
      <c r="L411" s="31"/>
      <c r="M411" s="31"/>
      <c r="N411" s="31"/>
      <c r="O411" s="31"/>
    </row>
    <row r="412" spans="12:15" s="9" customFormat="1" x14ac:dyDescent="0.25">
      <c r="L412" s="31"/>
      <c r="M412" s="31"/>
      <c r="N412" s="31"/>
      <c r="O412" s="31"/>
    </row>
    <row r="413" spans="12:15" s="9" customFormat="1" x14ac:dyDescent="0.25">
      <c r="L413" s="31"/>
      <c r="M413" s="31"/>
      <c r="N413" s="31"/>
      <c r="O413" s="31"/>
    </row>
    <row r="414" spans="12:15" s="9" customFormat="1" x14ac:dyDescent="0.25">
      <c r="L414" s="31"/>
      <c r="M414" s="31"/>
      <c r="N414" s="31"/>
      <c r="O414" s="31"/>
    </row>
    <row r="415" spans="12:15" s="9" customFormat="1" x14ac:dyDescent="0.25">
      <c r="L415" s="31"/>
      <c r="M415" s="31"/>
      <c r="N415" s="31"/>
      <c r="O415" s="31"/>
    </row>
    <row r="416" spans="12:15" s="9" customFormat="1" x14ac:dyDescent="0.25">
      <c r="L416" s="31"/>
      <c r="M416" s="31"/>
      <c r="N416" s="31"/>
      <c r="O416" s="31"/>
    </row>
    <row r="417" spans="12:15" s="9" customFormat="1" x14ac:dyDescent="0.25">
      <c r="L417" s="31"/>
      <c r="M417" s="31"/>
      <c r="N417" s="31"/>
      <c r="O417" s="31"/>
    </row>
    <row r="418" spans="12:15" s="9" customFormat="1" x14ac:dyDescent="0.25">
      <c r="L418" s="31"/>
      <c r="M418" s="31"/>
      <c r="N418" s="31"/>
      <c r="O418" s="31"/>
    </row>
    <row r="419" spans="12:15" s="9" customFormat="1" x14ac:dyDescent="0.25">
      <c r="L419" s="31"/>
      <c r="M419" s="31"/>
      <c r="N419" s="31"/>
      <c r="O419" s="31"/>
    </row>
    <row r="420" spans="12:15" s="9" customFormat="1" x14ac:dyDescent="0.25">
      <c r="L420" s="31"/>
      <c r="M420" s="31"/>
      <c r="N420" s="31"/>
      <c r="O420" s="31"/>
    </row>
    <row r="421" spans="12:15" s="9" customFormat="1" x14ac:dyDescent="0.25">
      <c r="L421" s="31"/>
      <c r="M421" s="31"/>
      <c r="N421" s="31"/>
      <c r="O421" s="31"/>
    </row>
    <row r="422" spans="12:15" s="9" customFormat="1" x14ac:dyDescent="0.25">
      <c r="L422" s="31"/>
      <c r="M422" s="31"/>
      <c r="N422" s="31"/>
      <c r="O422" s="31"/>
    </row>
    <row r="423" spans="12:15" s="9" customFormat="1" x14ac:dyDescent="0.25">
      <c r="L423" s="31"/>
      <c r="M423" s="31"/>
      <c r="N423" s="31"/>
      <c r="O423" s="31"/>
    </row>
    <row r="424" spans="12:15" s="9" customFormat="1" x14ac:dyDescent="0.25">
      <c r="L424" s="31"/>
      <c r="M424" s="31"/>
      <c r="N424" s="31"/>
      <c r="O424" s="31"/>
    </row>
    <row r="425" spans="12:15" s="9" customFormat="1" x14ac:dyDescent="0.25">
      <c r="L425" s="31"/>
      <c r="M425" s="31"/>
      <c r="N425" s="31"/>
      <c r="O425" s="31"/>
    </row>
    <row r="426" spans="12:15" s="9" customFormat="1" x14ac:dyDescent="0.25">
      <c r="L426" s="31"/>
      <c r="M426" s="31"/>
      <c r="N426" s="31"/>
      <c r="O426" s="31"/>
    </row>
    <row r="427" spans="12:15" s="9" customFormat="1" x14ac:dyDescent="0.25">
      <c r="L427" s="31"/>
      <c r="M427" s="31"/>
      <c r="N427" s="31"/>
      <c r="O427" s="31"/>
    </row>
    <row r="428" spans="12:15" s="9" customFormat="1" x14ac:dyDescent="0.25">
      <c r="L428" s="31"/>
      <c r="M428" s="31"/>
      <c r="N428" s="31"/>
      <c r="O428" s="31"/>
    </row>
    <row r="429" spans="12:15" s="9" customFormat="1" x14ac:dyDescent="0.25">
      <c r="L429" s="31"/>
      <c r="M429" s="31"/>
      <c r="N429" s="31"/>
      <c r="O429" s="31"/>
    </row>
    <row r="430" spans="12:15" s="9" customFormat="1" x14ac:dyDescent="0.25">
      <c r="L430" s="31"/>
      <c r="M430" s="31"/>
      <c r="N430" s="31"/>
      <c r="O430" s="31"/>
    </row>
    <row r="431" spans="12:15" s="9" customFormat="1" x14ac:dyDescent="0.25">
      <c r="L431" s="31"/>
      <c r="M431" s="31"/>
      <c r="N431" s="31"/>
      <c r="O431" s="31"/>
    </row>
    <row r="432" spans="12:15" s="9" customFormat="1" x14ac:dyDescent="0.25">
      <c r="L432" s="31"/>
      <c r="M432" s="31"/>
      <c r="N432" s="31"/>
      <c r="O432" s="31"/>
    </row>
    <row r="433" spans="12:15" s="9" customFormat="1" x14ac:dyDescent="0.25">
      <c r="L433" s="31"/>
      <c r="M433" s="31"/>
      <c r="N433" s="31"/>
      <c r="O433" s="31"/>
    </row>
    <row r="434" spans="12:15" s="9" customFormat="1" x14ac:dyDescent="0.25">
      <c r="L434" s="31"/>
      <c r="M434" s="31"/>
      <c r="N434" s="31"/>
      <c r="O434" s="31"/>
    </row>
    <row r="435" spans="12:15" s="9" customFormat="1" x14ac:dyDescent="0.25">
      <c r="L435" s="31"/>
      <c r="M435" s="31"/>
      <c r="N435" s="31"/>
      <c r="O435" s="31"/>
    </row>
    <row r="436" spans="12:15" s="9" customFormat="1" x14ac:dyDescent="0.25">
      <c r="L436" s="31"/>
      <c r="M436" s="31"/>
      <c r="N436" s="31"/>
      <c r="O436" s="31"/>
    </row>
    <row r="437" spans="12:15" s="9" customFormat="1" x14ac:dyDescent="0.25">
      <c r="L437" s="31"/>
      <c r="M437" s="31"/>
      <c r="N437" s="31"/>
      <c r="O437" s="31"/>
    </row>
    <row r="438" spans="12:15" s="9" customFormat="1" x14ac:dyDescent="0.25">
      <c r="L438" s="31"/>
      <c r="M438" s="31"/>
      <c r="N438" s="31"/>
      <c r="O438" s="31"/>
    </row>
    <row r="439" spans="12:15" s="9" customFormat="1" x14ac:dyDescent="0.25">
      <c r="L439" s="31"/>
      <c r="M439" s="31"/>
      <c r="N439" s="31"/>
      <c r="O439" s="31"/>
    </row>
    <row r="440" spans="12:15" s="9" customFormat="1" x14ac:dyDescent="0.25">
      <c r="L440" s="31"/>
      <c r="M440" s="31"/>
      <c r="N440" s="31"/>
      <c r="O440" s="31"/>
    </row>
    <row r="441" spans="12:15" s="9" customFormat="1" x14ac:dyDescent="0.25">
      <c r="L441" s="31"/>
      <c r="M441" s="31"/>
      <c r="N441" s="31"/>
      <c r="O441" s="31"/>
    </row>
    <row r="442" spans="12:15" s="9" customFormat="1" x14ac:dyDescent="0.25">
      <c r="L442" s="31"/>
      <c r="M442" s="31"/>
      <c r="N442" s="31"/>
      <c r="O442" s="31"/>
    </row>
    <row r="443" spans="12:15" s="9" customFormat="1" x14ac:dyDescent="0.25">
      <c r="L443" s="31"/>
      <c r="M443" s="31"/>
      <c r="N443" s="31"/>
      <c r="O443" s="31"/>
    </row>
    <row r="444" spans="12:15" s="9" customFormat="1" x14ac:dyDescent="0.25">
      <c r="L444" s="31"/>
      <c r="M444" s="31"/>
      <c r="N444" s="31"/>
      <c r="O444" s="31"/>
    </row>
    <row r="445" spans="12:15" s="9" customFormat="1" x14ac:dyDescent="0.25">
      <c r="L445" s="31"/>
      <c r="M445" s="31"/>
      <c r="N445" s="31"/>
      <c r="O445" s="31"/>
    </row>
    <row r="446" spans="12:15" s="9" customFormat="1" x14ac:dyDescent="0.25">
      <c r="L446" s="31"/>
      <c r="M446" s="31"/>
      <c r="N446" s="31"/>
      <c r="O446" s="31"/>
    </row>
    <row r="447" spans="12:15" s="9" customFormat="1" x14ac:dyDescent="0.25">
      <c r="L447" s="31"/>
      <c r="M447" s="31"/>
      <c r="N447" s="31"/>
      <c r="O447" s="31"/>
    </row>
    <row r="448" spans="12:15" s="9" customFormat="1" x14ac:dyDescent="0.25">
      <c r="L448" s="31"/>
      <c r="M448" s="31"/>
      <c r="N448" s="31"/>
      <c r="O448" s="31"/>
    </row>
    <row r="449" spans="12:15" s="9" customFormat="1" x14ac:dyDescent="0.25">
      <c r="L449" s="31"/>
      <c r="M449" s="31"/>
      <c r="N449" s="31"/>
      <c r="O449" s="31"/>
    </row>
    <row r="450" spans="12:15" s="9" customFormat="1" x14ac:dyDescent="0.25">
      <c r="L450" s="31"/>
      <c r="M450" s="31"/>
      <c r="N450" s="31"/>
      <c r="O450" s="31"/>
    </row>
    <row r="451" spans="12:15" s="9" customFormat="1" x14ac:dyDescent="0.25">
      <c r="L451" s="31"/>
      <c r="M451" s="31"/>
      <c r="N451" s="31"/>
      <c r="O451" s="31"/>
    </row>
    <row r="452" spans="12:15" s="9" customFormat="1" x14ac:dyDescent="0.25">
      <c r="L452" s="31"/>
      <c r="M452" s="31"/>
      <c r="N452" s="31"/>
      <c r="O452" s="31"/>
    </row>
    <row r="453" spans="12:15" s="9" customFormat="1" x14ac:dyDescent="0.25">
      <c r="L453" s="31"/>
      <c r="M453" s="31"/>
      <c r="N453" s="31"/>
      <c r="O453" s="31"/>
    </row>
    <row r="454" spans="12:15" s="9" customFormat="1" x14ac:dyDescent="0.25">
      <c r="L454" s="31"/>
      <c r="M454" s="31"/>
      <c r="N454" s="31"/>
      <c r="O454" s="31"/>
    </row>
    <row r="455" spans="12:15" s="9" customFormat="1" x14ac:dyDescent="0.25">
      <c r="L455" s="31"/>
      <c r="M455" s="31"/>
      <c r="N455" s="31"/>
      <c r="O455" s="31"/>
    </row>
    <row r="456" spans="12:15" s="9" customFormat="1" x14ac:dyDescent="0.25">
      <c r="L456" s="31"/>
      <c r="M456" s="31"/>
      <c r="N456" s="31"/>
      <c r="O456" s="31"/>
    </row>
    <row r="457" spans="12:15" s="9" customFormat="1" x14ac:dyDescent="0.25">
      <c r="L457" s="31"/>
      <c r="M457" s="31"/>
      <c r="N457" s="31"/>
      <c r="O457" s="31"/>
    </row>
    <row r="458" spans="12:15" s="9" customFormat="1" x14ac:dyDescent="0.25">
      <c r="L458" s="31"/>
      <c r="M458" s="31"/>
      <c r="N458" s="31"/>
      <c r="O458" s="31"/>
    </row>
    <row r="459" spans="12:15" s="9" customFormat="1" x14ac:dyDescent="0.25">
      <c r="L459" s="31"/>
      <c r="M459" s="31"/>
      <c r="N459" s="31"/>
      <c r="O459" s="31"/>
    </row>
    <row r="460" spans="12:15" s="9" customFormat="1" x14ac:dyDescent="0.25">
      <c r="L460" s="31"/>
      <c r="M460" s="31"/>
      <c r="N460" s="31"/>
      <c r="O460" s="31"/>
    </row>
    <row r="461" spans="12:15" s="9" customFormat="1" x14ac:dyDescent="0.25">
      <c r="L461" s="31"/>
      <c r="M461" s="31"/>
      <c r="N461" s="31"/>
      <c r="O461" s="31"/>
    </row>
    <row r="462" spans="12:15" s="9" customFormat="1" x14ac:dyDescent="0.25">
      <c r="L462" s="31"/>
      <c r="M462" s="31"/>
      <c r="N462" s="31"/>
      <c r="O462" s="31"/>
    </row>
    <row r="463" spans="12:15" s="9" customFormat="1" x14ac:dyDescent="0.25">
      <c r="L463" s="31"/>
      <c r="M463" s="31"/>
      <c r="N463" s="31"/>
      <c r="O463" s="31"/>
    </row>
    <row r="464" spans="12:15" s="9" customFormat="1" x14ac:dyDescent="0.25">
      <c r="L464" s="31"/>
      <c r="M464" s="31"/>
      <c r="N464" s="31"/>
      <c r="O464" s="31"/>
    </row>
    <row r="465" spans="12:15" s="9" customFormat="1" x14ac:dyDescent="0.25">
      <c r="L465" s="31"/>
      <c r="M465" s="31"/>
      <c r="N465" s="31"/>
      <c r="O465" s="31"/>
    </row>
    <row r="466" spans="12:15" s="9" customFormat="1" x14ac:dyDescent="0.25">
      <c r="L466" s="31"/>
      <c r="M466" s="31"/>
      <c r="N466" s="31"/>
      <c r="O466" s="31"/>
    </row>
    <row r="467" spans="12:15" s="9" customFormat="1" x14ac:dyDescent="0.25">
      <c r="L467" s="31"/>
      <c r="M467" s="31"/>
      <c r="N467" s="31"/>
      <c r="O467" s="31"/>
    </row>
    <row r="468" spans="12:15" s="9" customFormat="1" x14ac:dyDescent="0.25">
      <c r="L468" s="31"/>
      <c r="M468" s="31"/>
      <c r="N468" s="31"/>
      <c r="O468" s="31"/>
    </row>
    <row r="469" spans="12:15" s="9" customFormat="1" x14ac:dyDescent="0.25">
      <c r="L469" s="31"/>
      <c r="M469" s="31"/>
      <c r="N469" s="31"/>
      <c r="O469" s="31"/>
    </row>
    <row r="470" spans="12:15" s="9" customFormat="1" x14ac:dyDescent="0.25">
      <c r="L470" s="31"/>
      <c r="M470" s="31"/>
      <c r="N470" s="31"/>
      <c r="O470" s="31"/>
    </row>
    <row r="471" spans="12:15" s="9" customFormat="1" x14ac:dyDescent="0.25">
      <c r="L471" s="31"/>
      <c r="M471" s="31"/>
      <c r="N471" s="31"/>
      <c r="O471" s="31"/>
    </row>
    <row r="472" spans="12:15" s="9" customFormat="1" x14ac:dyDescent="0.25">
      <c r="L472" s="31"/>
      <c r="M472" s="31"/>
      <c r="N472" s="31"/>
      <c r="O472" s="31"/>
    </row>
    <row r="473" spans="12:15" s="9" customFormat="1" x14ac:dyDescent="0.25">
      <c r="L473" s="31"/>
      <c r="M473" s="31"/>
      <c r="N473" s="31"/>
      <c r="O473" s="31"/>
    </row>
    <row r="474" spans="12:15" s="9" customFormat="1" x14ac:dyDescent="0.25">
      <c r="L474" s="31"/>
      <c r="M474" s="31"/>
      <c r="N474" s="31"/>
      <c r="O474" s="31"/>
    </row>
    <row r="475" spans="12:15" s="9" customFormat="1" x14ac:dyDescent="0.25">
      <c r="L475" s="31"/>
      <c r="M475" s="31"/>
      <c r="N475" s="31"/>
      <c r="O475" s="31"/>
    </row>
    <row r="476" spans="12:15" s="9" customFormat="1" x14ac:dyDescent="0.25">
      <c r="L476" s="31"/>
      <c r="M476" s="31"/>
      <c r="N476" s="31"/>
      <c r="O476" s="31"/>
    </row>
    <row r="477" spans="12:15" s="9" customFormat="1" x14ac:dyDescent="0.25">
      <c r="L477" s="31"/>
      <c r="M477" s="31"/>
      <c r="N477" s="31"/>
      <c r="O477" s="31"/>
    </row>
    <row r="478" spans="12:15" s="9" customFormat="1" x14ac:dyDescent="0.25">
      <c r="L478" s="31"/>
      <c r="M478" s="31"/>
      <c r="N478" s="31"/>
      <c r="O478" s="31"/>
    </row>
    <row r="479" spans="12:15" s="9" customFormat="1" x14ac:dyDescent="0.25">
      <c r="L479" s="31"/>
      <c r="M479" s="31"/>
      <c r="N479" s="31"/>
      <c r="O479" s="31"/>
    </row>
    <row r="480" spans="12:15" s="9" customFormat="1" x14ac:dyDescent="0.25">
      <c r="L480" s="31"/>
      <c r="M480" s="31"/>
      <c r="N480" s="31"/>
      <c r="O480" s="31"/>
    </row>
    <row r="481" spans="12:15" s="9" customFormat="1" x14ac:dyDescent="0.25">
      <c r="L481" s="31"/>
      <c r="M481" s="31"/>
      <c r="N481" s="31"/>
      <c r="O481" s="31"/>
    </row>
    <row r="482" spans="12:15" s="9" customFormat="1" x14ac:dyDescent="0.25">
      <c r="L482" s="31"/>
      <c r="M482" s="31"/>
      <c r="N482" s="31"/>
      <c r="O482" s="31"/>
    </row>
    <row r="483" spans="12:15" s="9" customFormat="1" x14ac:dyDescent="0.25">
      <c r="L483" s="31"/>
      <c r="M483" s="31"/>
      <c r="N483" s="31"/>
      <c r="O483" s="31"/>
    </row>
    <row r="484" spans="12:15" s="9" customFormat="1" x14ac:dyDescent="0.25">
      <c r="L484" s="31"/>
      <c r="M484" s="31"/>
      <c r="N484" s="31"/>
      <c r="O484" s="31"/>
    </row>
    <row r="485" spans="12:15" s="9" customFormat="1" x14ac:dyDescent="0.25">
      <c r="L485" s="31"/>
      <c r="M485" s="31"/>
      <c r="N485" s="31"/>
      <c r="O485" s="31"/>
    </row>
    <row r="486" spans="12:15" s="9" customFormat="1" x14ac:dyDescent="0.25">
      <c r="L486" s="31"/>
      <c r="M486" s="31"/>
      <c r="N486" s="31"/>
      <c r="O486" s="31"/>
    </row>
    <row r="487" spans="12:15" s="9" customFormat="1" x14ac:dyDescent="0.25">
      <c r="L487" s="31"/>
      <c r="M487" s="31"/>
      <c r="N487" s="31"/>
      <c r="O487" s="31"/>
    </row>
    <row r="488" spans="12:15" s="9" customFormat="1" x14ac:dyDescent="0.25">
      <c r="L488" s="31"/>
      <c r="M488" s="31"/>
      <c r="N488" s="31"/>
      <c r="O488" s="31"/>
    </row>
    <row r="489" spans="12:15" s="9" customFormat="1" x14ac:dyDescent="0.25">
      <c r="L489" s="31"/>
      <c r="M489" s="31"/>
      <c r="N489" s="31"/>
      <c r="O489" s="31"/>
    </row>
    <row r="490" spans="12:15" s="9" customFormat="1" x14ac:dyDescent="0.25">
      <c r="L490" s="31"/>
      <c r="M490" s="31"/>
      <c r="N490" s="31"/>
      <c r="O490" s="31"/>
    </row>
    <row r="491" spans="12:15" s="9" customFormat="1" x14ac:dyDescent="0.25">
      <c r="L491" s="31"/>
      <c r="M491" s="31"/>
      <c r="N491" s="31"/>
      <c r="O491" s="31"/>
    </row>
    <row r="492" spans="12:15" s="9" customFormat="1" x14ac:dyDescent="0.25">
      <c r="L492" s="31"/>
      <c r="M492" s="31"/>
      <c r="N492" s="31"/>
      <c r="O492" s="31"/>
    </row>
    <row r="493" spans="12:15" s="9" customFormat="1" x14ac:dyDescent="0.25">
      <c r="L493" s="31"/>
      <c r="M493" s="31"/>
      <c r="N493" s="31"/>
      <c r="O493" s="31"/>
    </row>
    <row r="494" spans="12:15" s="9" customFormat="1" x14ac:dyDescent="0.25">
      <c r="L494" s="31"/>
      <c r="M494" s="31"/>
      <c r="N494" s="31"/>
      <c r="O494" s="31"/>
    </row>
    <row r="495" spans="12:15" s="9" customFormat="1" x14ac:dyDescent="0.25">
      <c r="L495" s="31"/>
      <c r="M495" s="31"/>
      <c r="N495" s="31"/>
      <c r="O495" s="31"/>
    </row>
    <row r="496" spans="12:15" s="9" customFormat="1" x14ac:dyDescent="0.25">
      <c r="L496" s="31"/>
      <c r="M496" s="31"/>
      <c r="N496" s="31"/>
      <c r="O496" s="31"/>
    </row>
    <row r="497" spans="12:15" s="9" customFormat="1" x14ac:dyDescent="0.25">
      <c r="L497" s="31"/>
      <c r="M497" s="31"/>
      <c r="N497" s="31"/>
      <c r="O497" s="31"/>
    </row>
    <row r="498" spans="12:15" s="9" customFormat="1" x14ac:dyDescent="0.25">
      <c r="L498" s="31"/>
      <c r="M498" s="31"/>
      <c r="N498" s="31"/>
      <c r="O498" s="31"/>
    </row>
    <row r="499" spans="12:15" s="9" customFormat="1" x14ac:dyDescent="0.25">
      <c r="L499" s="31"/>
      <c r="M499" s="31"/>
      <c r="N499" s="31"/>
      <c r="O499" s="31"/>
    </row>
    <row r="500" spans="12:15" s="9" customFormat="1" x14ac:dyDescent="0.25">
      <c r="L500" s="31"/>
      <c r="M500" s="31"/>
      <c r="N500" s="31"/>
      <c r="O500" s="31"/>
    </row>
    <row r="501" spans="12:15" s="9" customFormat="1" x14ac:dyDescent="0.25">
      <c r="L501" s="31"/>
      <c r="M501" s="31"/>
      <c r="N501" s="31"/>
      <c r="O501" s="31"/>
    </row>
    <row r="502" spans="12:15" s="9" customFormat="1" x14ac:dyDescent="0.25">
      <c r="L502" s="31"/>
      <c r="M502" s="31"/>
      <c r="N502" s="31"/>
      <c r="O502" s="31"/>
    </row>
    <row r="503" spans="12:15" s="9" customFormat="1" x14ac:dyDescent="0.25">
      <c r="L503" s="31"/>
      <c r="M503" s="31"/>
      <c r="N503" s="31"/>
      <c r="O503" s="31"/>
    </row>
    <row r="504" spans="12:15" s="9" customFormat="1" x14ac:dyDescent="0.25">
      <c r="L504" s="31"/>
      <c r="M504" s="31"/>
      <c r="N504" s="31"/>
      <c r="O504" s="31"/>
    </row>
    <row r="505" spans="12:15" s="9" customFormat="1" x14ac:dyDescent="0.25">
      <c r="L505" s="31"/>
      <c r="M505" s="31"/>
      <c r="N505" s="31"/>
      <c r="O505" s="31"/>
    </row>
    <row r="506" spans="12:15" s="9" customFormat="1" x14ac:dyDescent="0.25">
      <c r="L506" s="31"/>
      <c r="M506" s="31"/>
      <c r="N506" s="31"/>
      <c r="O506" s="31"/>
    </row>
    <row r="507" spans="12:15" s="9" customFormat="1" x14ac:dyDescent="0.25">
      <c r="L507" s="31"/>
      <c r="M507" s="31"/>
      <c r="N507" s="31"/>
      <c r="O507" s="31"/>
    </row>
    <row r="508" spans="12:15" s="9" customFormat="1" x14ac:dyDescent="0.25">
      <c r="L508" s="31"/>
      <c r="M508" s="31"/>
      <c r="N508" s="31"/>
      <c r="O508" s="31"/>
    </row>
    <row r="509" spans="12:15" s="9" customFormat="1" x14ac:dyDescent="0.25">
      <c r="L509" s="31"/>
      <c r="M509" s="31"/>
      <c r="N509" s="31"/>
      <c r="O509" s="31"/>
    </row>
    <row r="510" spans="12:15" s="9" customFormat="1" x14ac:dyDescent="0.25">
      <c r="L510" s="31"/>
      <c r="M510" s="31"/>
      <c r="N510" s="31"/>
      <c r="O510" s="31"/>
    </row>
    <row r="511" spans="12:15" s="9" customFormat="1" x14ac:dyDescent="0.25">
      <c r="L511" s="31"/>
      <c r="M511" s="31"/>
      <c r="N511" s="31"/>
      <c r="O511" s="31"/>
    </row>
    <row r="512" spans="12:15" s="9" customFormat="1" x14ac:dyDescent="0.25">
      <c r="L512" s="31"/>
      <c r="M512" s="31"/>
      <c r="N512" s="31"/>
      <c r="O512" s="31"/>
    </row>
    <row r="513" spans="12:15" s="9" customFormat="1" x14ac:dyDescent="0.25">
      <c r="L513" s="31"/>
      <c r="M513" s="31"/>
      <c r="N513" s="31"/>
      <c r="O513" s="31"/>
    </row>
    <row r="514" spans="12:15" s="9" customFormat="1" x14ac:dyDescent="0.25">
      <c r="L514" s="31"/>
      <c r="M514" s="31"/>
      <c r="N514" s="31"/>
      <c r="O514" s="31"/>
    </row>
    <row r="515" spans="12:15" s="9" customFormat="1" x14ac:dyDescent="0.25">
      <c r="L515" s="31"/>
      <c r="M515" s="31"/>
      <c r="N515" s="31"/>
      <c r="O515" s="31"/>
    </row>
    <row r="516" spans="12:15" s="9" customFormat="1" x14ac:dyDescent="0.25">
      <c r="L516" s="31"/>
      <c r="M516" s="31"/>
      <c r="N516" s="31"/>
      <c r="O516" s="31"/>
    </row>
    <row r="517" spans="12:15" s="9" customFormat="1" x14ac:dyDescent="0.25">
      <c r="L517" s="31"/>
      <c r="M517" s="31"/>
      <c r="N517" s="31"/>
      <c r="O517" s="31"/>
    </row>
    <row r="518" spans="12:15" s="9" customFormat="1" x14ac:dyDescent="0.25">
      <c r="L518" s="31"/>
      <c r="M518" s="31"/>
      <c r="N518" s="31"/>
      <c r="O518" s="31"/>
    </row>
    <row r="519" spans="12:15" s="9" customFormat="1" x14ac:dyDescent="0.25">
      <c r="L519" s="31"/>
      <c r="M519" s="31"/>
      <c r="N519" s="31"/>
      <c r="O519" s="31"/>
    </row>
    <row r="520" spans="12:15" s="9" customFormat="1" x14ac:dyDescent="0.25">
      <c r="L520" s="31"/>
      <c r="M520" s="31"/>
      <c r="N520" s="31"/>
      <c r="O520" s="31"/>
    </row>
    <row r="521" spans="12:15" s="9" customFormat="1" x14ac:dyDescent="0.25">
      <c r="L521" s="31"/>
      <c r="M521" s="31"/>
      <c r="N521" s="31"/>
      <c r="O521" s="31"/>
    </row>
    <row r="522" spans="12:15" s="9" customFormat="1" x14ac:dyDescent="0.25">
      <c r="L522" s="31"/>
      <c r="M522" s="31"/>
      <c r="N522" s="31"/>
      <c r="O522" s="31"/>
    </row>
    <row r="523" spans="12:15" s="9" customFormat="1" x14ac:dyDescent="0.25">
      <c r="L523" s="31"/>
      <c r="M523" s="31"/>
      <c r="N523" s="31"/>
      <c r="O523" s="31"/>
    </row>
    <row r="524" spans="12:15" s="9" customFormat="1" x14ac:dyDescent="0.25">
      <c r="L524" s="31"/>
      <c r="M524" s="31"/>
      <c r="N524" s="31"/>
      <c r="O524" s="31"/>
    </row>
    <row r="525" spans="12:15" s="9" customFormat="1" x14ac:dyDescent="0.25">
      <c r="L525" s="31"/>
      <c r="M525" s="31"/>
      <c r="N525" s="31"/>
      <c r="O525" s="31"/>
    </row>
    <row r="526" spans="12:15" s="9" customFormat="1" x14ac:dyDescent="0.25">
      <c r="L526" s="31"/>
      <c r="M526" s="31"/>
      <c r="N526" s="31"/>
      <c r="O526" s="31"/>
    </row>
    <row r="527" spans="12:15" s="9" customFormat="1" x14ac:dyDescent="0.25">
      <c r="L527" s="31"/>
      <c r="M527" s="31"/>
      <c r="N527" s="31"/>
      <c r="O527" s="31"/>
    </row>
    <row r="528" spans="12:15" s="9" customFormat="1" x14ac:dyDescent="0.25">
      <c r="L528" s="31"/>
      <c r="M528" s="31"/>
      <c r="N528" s="31"/>
      <c r="O528" s="31"/>
    </row>
    <row r="529" spans="12:15" s="9" customFormat="1" x14ac:dyDescent="0.25">
      <c r="L529" s="31"/>
      <c r="M529" s="31"/>
      <c r="N529" s="31"/>
      <c r="O529" s="31"/>
    </row>
    <row r="530" spans="12:15" s="9" customFormat="1" x14ac:dyDescent="0.25">
      <c r="L530" s="31"/>
      <c r="M530" s="31"/>
      <c r="N530" s="31"/>
      <c r="O530" s="31"/>
    </row>
    <row r="531" spans="12:15" s="9" customFormat="1" x14ac:dyDescent="0.25">
      <c r="L531" s="31"/>
      <c r="M531" s="31"/>
      <c r="N531" s="31"/>
      <c r="O531" s="31"/>
    </row>
    <row r="532" spans="12:15" s="9" customFormat="1" x14ac:dyDescent="0.25">
      <c r="L532" s="31"/>
      <c r="M532" s="31"/>
      <c r="N532" s="31"/>
      <c r="O532" s="31"/>
    </row>
    <row r="533" spans="12:15" s="9" customFormat="1" x14ac:dyDescent="0.25">
      <c r="L533" s="31"/>
      <c r="M533" s="31"/>
      <c r="N533" s="31"/>
      <c r="O533" s="31"/>
    </row>
    <row r="534" spans="12:15" s="9" customFormat="1" x14ac:dyDescent="0.25">
      <c r="L534" s="31"/>
      <c r="M534" s="31"/>
      <c r="N534" s="31"/>
      <c r="O534" s="31"/>
    </row>
    <row r="535" spans="12:15" s="9" customFormat="1" x14ac:dyDescent="0.25">
      <c r="L535" s="31"/>
      <c r="M535" s="31"/>
      <c r="N535" s="31"/>
      <c r="O535" s="31"/>
    </row>
    <row r="536" spans="12:15" s="9" customFormat="1" x14ac:dyDescent="0.25">
      <c r="L536" s="31"/>
      <c r="M536" s="31"/>
      <c r="N536" s="31"/>
      <c r="O536" s="31"/>
    </row>
    <row r="537" spans="12:15" s="9" customFormat="1" x14ac:dyDescent="0.25">
      <c r="L537" s="31"/>
      <c r="M537" s="31"/>
      <c r="N537" s="31"/>
      <c r="O537" s="31"/>
    </row>
    <row r="538" spans="12:15" s="9" customFormat="1" x14ac:dyDescent="0.25">
      <c r="L538" s="31"/>
      <c r="M538" s="31"/>
      <c r="N538" s="31"/>
      <c r="O538" s="31"/>
    </row>
    <row r="539" spans="12:15" s="9" customFormat="1" x14ac:dyDescent="0.25">
      <c r="L539" s="31"/>
      <c r="M539" s="31"/>
      <c r="N539" s="31"/>
      <c r="O539" s="31"/>
    </row>
    <row r="540" spans="12:15" s="9" customFormat="1" x14ac:dyDescent="0.25">
      <c r="L540" s="31"/>
      <c r="M540" s="31"/>
      <c r="N540" s="31"/>
      <c r="O540" s="31"/>
    </row>
    <row r="541" spans="12:15" s="9" customFormat="1" x14ac:dyDescent="0.25">
      <c r="L541" s="31"/>
      <c r="M541" s="31"/>
      <c r="N541" s="31"/>
      <c r="O541" s="31"/>
    </row>
    <row r="542" spans="12:15" s="9" customFormat="1" x14ac:dyDescent="0.25">
      <c r="L542" s="31"/>
      <c r="M542" s="31"/>
      <c r="N542" s="31"/>
      <c r="O542" s="31"/>
    </row>
    <row r="543" spans="12:15" s="9" customFormat="1" x14ac:dyDescent="0.25">
      <c r="L543" s="31"/>
      <c r="M543" s="31"/>
      <c r="N543" s="31"/>
      <c r="O543" s="31"/>
    </row>
    <row r="544" spans="12:15" s="9" customFormat="1" x14ac:dyDescent="0.25">
      <c r="L544" s="31"/>
      <c r="M544" s="31"/>
      <c r="N544" s="31"/>
      <c r="O544" s="31"/>
    </row>
    <row r="545" spans="12:15" s="9" customFormat="1" x14ac:dyDescent="0.25">
      <c r="L545" s="31"/>
      <c r="M545" s="31"/>
      <c r="N545" s="31"/>
      <c r="O545" s="31"/>
    </row>
    <row r="546" spans="12:15" s="9" customFormat="1" x14ac:dyDescent="0.25">
      <c r="L546" s="31"/>
      <c r="M546" s="31"/>
      <c r="N546" s="31"/>
      <c r="O546" s="31"/>
    </row>
    <row r="547" spans="12:15" s="9" customFormat="1" x14ac:dyDescent="0.25">
      <c r="L547" s="31"/>
      <c r="M547" s="31"/>
      <c r="N547" s="31"/>
      <c r="O547" s="31"/>
    </row>
    <row r="548" spans="12:15" s="9" customFormat="1" x14ac:dyDescent="0.25">
      <c r="L548" s="31"/>
      <c r="M548" s="31"/>
      <c r="N548" s="31"/>
      <c r="O548" s="31"/>
    </row>
    <row r="549" spans="12:15" s="9" customFormat="1" x14ac:dyDescent="0.25">
      <c r="L549" s="31"/>
      <c r="M549" s="31"/>
      <c r="N549" s="31"/>
      <c r="O549" s="31"/>
    </row>
    <row r="550" spans="12:15" s="9" customFormat="1" x14ac:dyDescent="0.25">
      <c r="L550" s="31"/>
      <c r="M550" s="31"/>
      <c r="N550" s="31"/>
      <c r="O550" s="31"/>
    </row>
    <row r="551" spans="12:15" s="9" customFormat="1" x14ac:dyDescent="0.25">
      <c r="L551" s="31"/>
      <c r="M551" s="31"/>
      <c r="N551" s="31"/>
      <c r="O551" s="31"/>
    </row>
    <row r="552" spans="12:15" s="9" customFormat="1" x14ac:dyDescent="0.25">
      <c r="L552" s="31"/>
      <c r="M552" s="31"/>
      <c r="N552" s="31"/>
      <c r="O552" s="31"/>
    </row>
    <row r="553" spans="12:15" s="9" customFormat="1" x14ac:dyDescent="0.25">
      <c r="L553" s="31"/>
      <c r="M553" s="31"/>
      <c r="N553" s="31"/>
      <c r="O553" s="31"/>
    </row>
    <row r="554" spans="12:15" s="9" customFormat="1" x14ac:dyDescent="0.25">
      <c r="L554" s="31"/>
      <c r="M554" s="31"/>
      <c r="N554" s="31"/>
      <c r="O554" s="31"/>
    </row>
    <row r="555" spans="12:15" s="9" customFormat="1" x14ac:dyDescent="0.25">
      <c r="L555" s="31"/>
      <c r="M555" s="31"/>
      <c r="N555" s="31"/>
      <c r="O555" s="31"/>
    </row>
    <row r="556" spans="12:15" s="9" customFormat="1" x14ac:dyDescent="0.25">
      <c r="L556" s="31"/>
      <c r="M556" s="31"/>
      <c r="N556" s="31"/>
      <c r="O556" s="31"/>
    </row>
    <row r="557" spans="12:15" s="9" customFormat="1" x14ac:dyDescent="0.25">
      <c r="L557" s="31"/>
      <c r="M557" s="31"/>
      <c r="N557" s="31"/>
      <c r="O557" s="31"/>
    </row>
    <row r="558" spans="12:15" s="9" customFormat="1" x14ac:dyDescent="0.25">
      <c r="L558" s="31"/>
      <c r="M558" s="31"/>
      <c r="N558" s="31"/>
      <c r="O558" s="31"/>
    </row>
    <row r="559" spans="12:15" s="9" customFormat="1" x14ac:dyDescent="0.25">
      <c r="L559" s="31"/>
      <c r="M559" s="31"/>
      <c r="N559" s="31"/>
      <c r="O559" s="31"/>
    </row>
    <row r="560" spans="12:15" s="9" customFormat="1" x14ac:dyDescent="0.25">
      <c r="L560" s="31"/>
      <c r="M560" s="31"/>
      <c r="N560" s="31"/>
      <c r="O560" s="31"/>
    </row>
    <row r="561" spans="12:15" s="9" customFormat="1" x14ac:dyDescent="0.25">
      <c r="L561" s="31"/>
      <c r="M561" s="31"/>
      <c r="N561" s="31"/>
      <c r="O561" s="31"/>
    </row>
    <row r="562" spans="12:15" s="9" customFormat="1" x14ac:dyDescent="0.25">
      <c r="L562" s="31"/>
      <c r="M562" s="31"/>
      <c r="N562" s="31"/>
      <c r="O562" s="31"/>
    </row>
    <row r="563" spans="12:15" s="9" customFormat="1" x14ac:dyDescent="0.25">
      <c r="L563" s="31"/>
      <c r="M563" s="31"/>
      <c r="N563" s="31"/>
      <c r="O563" s="31"/>
    </row>
    <row r="564" spans="12:15" s="9" customFormat="1" x14ac:dyDescent="0.25">
      <c r="L564" s="31"/>
      <c r="M564" s="31"/>
      <c r="N564" s="31"/>
      <c r="O564" s="31"/>
    </row>
    <row r="565" spans="12:15" s="9" customFormat="1" x14ac:dyDescent="0.25">
      <c r="L565" s="31"/>
      <c r="M565" s="31"/>
      <c r="N565" s="31"/>
      <c r="O565" s="31"/>
    </row>
    <row r="566" spans="12:15" s="9" customFormat="1" x14ac:dyDescent="0.25">
      <c r="L566" s="31"/>
      <c r="M566" s="31"/>
      <c r="N566" s="31"/>
      <c r="O566" s="31"/>
    </row>
    <row r="567" spans="12:15" s="9" customFormat="1" x14ac:dyDescent="0.25">
      <c r="L567" s="31"/>
      <c r="M567" s="31"/>
      <c r="N567" s="31"/>
      <c r="O567" s="31"/>
    </row>
    <row r="568" spans="12:15" s="9" customFormat="1" x14ac:dyDescent="0.25">
      <c r="L568" s="31"/>
      <c r="M568" s="31"/>
      <c r="N568" s="31"/>
      <c r="O568" s="31"/>
    </row>
    <row r="569" spans="12:15" s="9" customFormat="1" x14ac:dyDescent="0.25">
      <c r="L569" s="31"/>
      <c r="M569" s="31"/>
      <c r="N569" s="31"/>
      <c r="O569" s="31"/>
    </row>
    <row r="570" spans="12:15" s="9" customFormat="1" x14ac:dyDescent="0.25">
      <c r="L570" s="31"/>
      <c r="M570" s="31"/>
      <c r="N570" s="31"/>
      <c r="O570" s="31"/>
    </row>
    <row r="571" spans="12:15" s="9" customFormat="1" x14ac:dyDescent="0.25">
      <c r="L571" s="31"/>
      <c r="M571" s="31"/>
      <c r="N571" s="31"/>
      <c r="O571" s="31"/>
    </row>
    <row r="572" spans="12:15" s="9" customFormat="1" x14ac:dyDescent="0.25">
      <c r="L572" s="31"/>
      <c r="M572" s="31"/>
      <c r="N572" s="31"/>
      <c r="O572" s="31"/>
    </row>
    <row r="573" spans="12:15" s="9" customFormat="1" x14ac:dyDescent="0.25">
      <c r="L573" s="31"/>
      <c r="M573" s="31"/>
      <c r="N573" s="31"/>
      <c r="O573" s="31"/>
    </row>
    <row r="574" spans="12:15" s="9" customFormat="1" x14ac:dyDescent="0.25">
      <c r="L574" s="31"/>
      <c r="M574" s="31"/>
      <c r="N574" s="31"/>
      <c r="O574" s="31"/>
    </row>
    <row r="575" spans="12:15" s="9" customFormat="1" x14ac:dyDescent="0.25">
      <c r="L575" s="31"/>
      <c r="M575" s="31"/>
      <c r="N575" s="31"/>
      <c r="O575" s="31"/>
    </row>
    <row r="576" spans="12:15" s="9" customFormat="1" x14ac:dyDescent="0.25">
      <c r="L576" s="31"/>
      <c r="M576" s="31"/>
      <c r="N576" s="31"/>
      <c r="O576" s="31"/>
    </row>
    <row r="577" spans="12:15" s="9" customFormat="1" x14ac:dyDescent="0.25">
      <c r="L577" s="31"/>
      <c r="M577" s="31"/>
      <c r="N577" s="31"/>
      <c r="O577" s="31"/>
    </row>
    <row r="578" spans="12:15" s="9" customFormat="1" x14ac:dyDescent="0.25">
      <c r="L578" s="31"/>
      <c r="M578" s="31"/>
      <c r="N578" s="31"/>
      <c r="O578" s="31"/>
    </row>
    <row r="579" spans="12:15" s="9" customFormat="1" x14ac:dyDescent="0.25">
      <c r="L579" s="31"/>
      <c r="M579" s="31"/>
      <c r="N579" s="31"/>
      <c r="O579" s="31"/>
    </row>
    <row r="580" spans="12:15" s="9" customFormat="1" x14ac:dyDescent="0.25">
      <c r="L580" s="31"/>
      <c r="M580" s="31"/>
      <c r="N580" s="31"/>
      <c r="O580" s="31"/>
    </row>
    <row r="581" spans="12:15" s="9" customFormat="1" x14ac:dyDescent="0.25">
      <c r="L581" s="31"/>
      <c r="M581" s="31"/>
      <c r="N581" s="31"/>
      <c r="O581" s="31"/>
    </row>
    <row r="582" spans="12:15" s="9" customFormat="1" x14ac:dyDescent="0.25">
      <c r="L582" s="31"/>
      <c r="M582" s="31"/>
      <c r="N582" s="31"/>
      <c r="O582" s="31"/>
    </row>
    <row r="583" spans="12:15" s="9" customFormat="1" x14ac:dyDescent="0.25">
      <c r="L583" s="31"/>
      <c r="M583" s="31"/>
      <c r="N583" s="31"/>
      <c r="O583" s="31"/>
    </row>
    <row r="584" spans="12:15" s="9" customFormat="1" x14ac:dyDescent="0.25">
      <c r="L584" s="31"/>
      <c r="M584" s="31"/>
      <c r="N584" s="31"/>
      <c r="O584" s="31"/>
    </row>
    <row r="585" spans="12:15" s="9" customFormat="1" x14ac:dyDescent="0.25">
      <c r="L585" s="31"/>
      <c r="M585" s="31"/>
      <c r="N585" s="31"/>
      <c r="O585" s="31"/>
    </row>
    <row r="586" spans="12:15" s="9" customFormat="1" x14ac:dyDescent="0.25">
      <c r="L586" s="31"/>
      <c r="M586" s="31"/>
      <c r="N586" s="31"/>
      <c r="O586" s="31"/>
    </row>
    <row r="587" spans="12:15" s="9" customFormat="1" x14ac:dyDescent="0.25">
      <c r="L587" s="31"/>
      <c r="M587" s="31"/>
      <c r="N587" s="31"/>
      <c r="O587" s="31"/>
    </row>
    <row r="588" spans="12:15" s="9" customFormat="1" x14ac:dyDescent="0.25">
      <c r="L588" s="31"/>
      <c r="M588" s="31"/>
      <c r="N588" s="31"/>
      <c r="O588" s="31"/>
    </row>
    <row r="589" spans="12:15" s="9" customFormat="1" x14ac:dyDescent="0.25">
      <c r="L589" s="31"/>
      <c r="M589" s="31"/>
      <c r="N589" s="31"/>
      <c r="O589" s="31"/>
    </row>
    <row r="590" spans="12:15" s="9" customFormat="1" x14ac:dyDescent="0.25">
      <c r="L590" s="31"/>
      <c r="M590" s="31"/>
      <c r="N590" s="31"/>
      <c r="O590" s="31"/>
    </row>
    <row r="591" spans="12:15" s="9" customFormat="1" x14ac:dyDescent="0.25">
      <c r="L591" s="31"/>
      <c r="M591" s="31"/>
      <c r="N591" s="31"/>
      <c r="O591" s="31"/>
    </row>
    <row r="592" spans="12:15" s="9" customFormat="1" x14ac:dyDescent="0.25">
      <c r="L592" s="31"/>
      <c r="M592" s="31"/>
      <c r="N592" s="31"/>
      <c r="O592" s="31"/>
    </row>
    <row r="593" spans="12:15" s="9" customFormat="1" x14ac:dyDescent="0.25">
      <c r="L593" s="31"/>
      <c r="M593" s="31"/>
      <c r="N593" s="31"/>
      <c r="O593" s="31"/>
    </row>
    <row r="594" spans="12:15" s="9" customFormat="1" x14ac:dyDescent="0.25">
      <c r="L594" s="31"/>
      <c r="M594" s="31"/>
      <c r="N594" s="31"/>
      <c r="O594" s="31"/>
    </row>
    <row r="595" spans="12:15" s="9" customFormat="1" x14ac:dyDescent="0.25">
      <c r="L595" s="31"/>
      <c r="M595" s="31"/>
      <c r="N595" s="31"/>
      <c r="O595" s="31"/>
    </row>
    <row r="596" spans="12:15" s="9" customFormat="1" x14ac:dyDescent="0.25">
      <c r="L596" s="31"/>
      <c r="M596" s="31"/>
      <c r="N596" s="31"/>
      <c r="O596" s="31"/>
    </row>
    <row r="597" spans="12:15" s="9" customFormat="1" x14ac:dyDescent="0.25">
      <c r="L597" s="31"/>
      <c r="M597" s="31"/>
      <c r="N597" s="31"/>
      <c r="O597" s="31"/>
    </row>
    <row r="598" spans="12:15" s="9" customFormat="1" x14ac:dyDescent="0.25">
      <c r="L598" s="31"/>
      <c r="M598" s="31"/>
      <c r="N598" s="31"/>
      <c r="O598" s="31"/>
    </row>
    <row r="599" spans="12:15" s="9" customFormat="1" x14ac:dyDescent="0.25">
      <c r="L599" s="31"/>
      <c r="M599" s="31"/>
      <c r="N599" s="31"/>
      <c r="O599" s="31"/>
    </row>
    <row r="600" spans="12:15" s="9" customFormat="1" x14ac:dyDescent="0.25">
      <c r="L600" s="31"/>
      <c r="M600" s="31"/>
      <c r="N600" s="31"/>
      <c r="O600" s="31"/>
    </row>
    <row r="601" spans="12:15" s="9" customFormat="1" x14ac:dyDescent="0.25">
      <c r="L601" s="31"/>
      <c r="M601" s="31"/>
      <c r="N601" s="31"/>
      <c r="O601" s="31"/>
    </row>
    <row r="602" spans="12:15" s="9" customFormat="1" x14ac:dyDescent="0.25">
      <c r="L602" s="31"/>
      <c r="M602" s="31"/>
      <c r="N602" s="31"/>
      <c r="O602" s="31"/>
    </row>
    <row r="603" spans="12:15" s="9" customFormat="1" x14ac:dyDescent="0.25">
      <c r="L603" s="31"/>
      <c r="M603" s="31"/>
      <c r="N603" s="31"/>
      <c r="O603" s="31"/>
    </row>
    <row r="604" spans="12:15" s="9" customFormat="1" x14ac:dyDescent="0.25">
      <c r="L604" s="31"/>
      <c r="M604" s="31"/>
      <c r="N604" s="31"/>
      <c r="O604" s="31"/>
    </row>
    <row r="605" spans="12:15" s="9" customFormat="1" x14ac:dyDescent="0.25">
      <c r="L605" s="31"/>
      <c r="M605" s="31"/>
      <c r="N605" s="31"/>
      <c r="O605" s="31"/>
    </row>
    <row r="606" spans="12:15" s="9" customFormat="1" x14ac:dyDescent="0.25">
      <c r="L606" s="31"/>
      <c r="M606" s="31"/>
      <c r="N606" s="31"/>
      <c r="O606" s="31"/>
    </row>
    <row r="607" spans="12:15" s="9" customFormat="1" x14ac:dyDescent="0.25">
      <c r="L607" s="31"/>
      <c r="M607" s="31"/>
      <c r="N607" s="31"/>
      <c r="O607" s="31"/>
    </row>
    <row r="608" spans="12:15" s="9" customFormat="1" x14ac:dyDescent="0.25">
      <c r="L608" s="31"/>
      <c r="M608" s="31"/>
      <c r="N608" s="31"/>
      <c r="O608" s="31"/>
    </row>
    <row r="609" spans="12:15" s="9" customFormat="1" x14ac:dyDescent="0.25">
      <c r="L609" s="31"/>
      <c r="M609" s="31"/>
      <c r="N609" s="31"/>
      <c r="O609" s="31"/>
    </row>
    <row r="610" spans="12:15" s="9" customFormat="1" x14ac:dyDescent="0.25">
      <c r="L610" s="31"/>
      <c r="M610" s="31"/>
      <c r="N610" s="31"/>
      <c r="O610" s="31"/>
    </row>
    <row r="611" spans="12:15" s="9" customFormat="1" x14ac:dyDescent="0.25">
      <c r="L611" s="31"/>
      <c r="M611" s="31"/>
      <c r="N611" s="31"/>
      <c r="O611" s="31"/>
    </row>
    <row r="612" spans="12:15" s="9" customFormat="1" x14ac:dyDescent="0.25">
      <c r="L612" s="31"/>
      <c r="M612" s="31"/>
      <c r="N612" s="31"/>
      <c r="O612" s="31"/>
    </row>
    <row r="613" spans="12:15" s="9" customFormat="1" x14ac:dyDescent="0.25">
      <c r="L613" s="31"/>
      <c r="M613" s="31"/>
      <c r="N613" s="31"/>
      <c r="O613" s="31"/>
    </row>
    <row r="614" spans="12:15" s="9" customFormat="1" x14ac:dyDescent="0.25">
      <c r="L614" s="31"/>
      <c r="M614" s="31"/>
      <c r="N614" s="31"/>
      <c r="O614" s="31"/>
    </row>
    <row r="615" spans="12:15" s="9" customFormat="1" x14ac:dyDescent="0.25">
      <c r="L615" s="31"/>
      <c r="M615" s="31"/>
      <c r="N615" s="31"/>
      <c r="O615" s="31"/>
    </row>
    <row r="616" spans="12:15" s="9" customFormat="1" x14ac:dyDescent="0.25">
      <c r="L616" s="31"/>
      <c r="M616" s="31"/>
      <c r="N616" s="31"/>
      <c r="O616" s="31"/>
    </row>
    <row r="617" spans="12:15" s="9" customFormat="1" x14ac:dyDescent="0.25">
      <c r="L617" s="31"/>
      <c r="M617" s="31"/>
      <c r="N617" s="31"/>
      <c r="O617" s="31"/>
    </row>
    <row r="618" spans="12:15" s="9" customFormat="1" x14ac:dyDescent="0.25">
      <c r="L618" s="31"/>
      <c r="M618" s="31"/>
      <c r="N618" s="31"/>
      <c r="O618" s="31"/>
    </row>
    <row r="619" spans="12:15" s="9" customFormat="1" x14ac:dyDescent="0.25">
      <c r="L619" s="31"/>
      <c r="M619" s="31"/>
      <c r="N619" s="31"/>
      <c r="O619" s="31"/>
    </row>
    <row r="620" spans="12:15" s="9" customFormat="1" x14ac:dyDescent="0.25">
      <c r="L620" s="31"/>
      <c r="M620" s="31"/>
      <c r="N620" s="31"/>
      <c r="O620" s="31"/>
    </row>
    <row r="621" spans="12:15" s="9" customFormat="1" x14ac:dyDescent="0.25">
      <c r="L621" s="31"/>
      <c r="M621" s="31"/>
      <c r="N621" s="31"/>
      <c r="O621" s="31"/>
    </row>
    <row r="622" spans="12:15" s="9" customFormat="1" x14ac:dyDescent="0.25">
      <c r="L622" s="31"/>
      <c r="M622" s="31"/>
      <c r="N622" s="31"/>
      <c r="O622" s="31"/>
    </row>
    <row r="623" spans="12:15" s="9" customFormat="1" x14ac:dyDescent="0.25">
      <c r="L623" s="31"/>
      <c r="M623" s="31"/>
      <c r="N623" s="31"/>
      <c r="O623" s="31"/>
    </row>
    <row r="624" spans="12:15" s="9" customFormat="1" x14ac:dyDescent="0.25">
      <c r="L624" s="31"/>
      <c r="M624" s="31"/>
      <c r="N624" s="31"/>
      <c r="O624" s="31"/>
    </row>
    <row r="625" spans="12:15" s="9" customFormat="1" x14ac:dyDescent="0.25">
      <c r="L625" s="31"/>
      <c r="M625" s="31"/>
      <c r="N625" s="31"/>
      <c r="O625" s="31"/>
    </row>
    <row r="626" spans="12:15" s="9" customFormat="1" x14ac:dyDescent="0.25">
      <c r="L626" s="31"/>
      <c r="M626" s="31"/>
      <c r="N626" s="31"/>
      <c r="O626" s="31"/>
    </row>
    <row r="627" spans="12:15" s="9" customFormat="1" x14ac:dyDescent="0.25">
      <c r="L627" s="31"/>
      <c r="M627" s="31"/>
      <c r="N627" s="31"/>
      <c r="O627" s="31"/>
    </row>
    <row r="628" spans="12:15" s="9" customFormat="1" x14ac:dyDescent="0.25">
      <c r="L628" s="31"/>
      <c r="M628" s="31"/>
      <c r="N628" s="31"/>
      <c r="O628" s="31"/>
    </row>
    <row r="629" spans="12:15" s="9" customFormat="1" x14ac:dyDescent="0.25">
      <c r="L629" s="31"/>
      <c r="M629" s="31"/>
      <c r="N629" s="31"/>
      <c r="O629" s="31"/>
    </row>
    <row r="630" spans="12:15" s="9" customFormat="1" x14ac:dyDescent="0.25">
      <c r="L630" s="31"/>
      <c r="M630" s="31"/>
      <c r="N630" s="31"/>
      <c r="O630" s="31"/>
    </row>
    <row r="631" spans="12:15" s="9" customFormat="1" x14ac:dyDescent="0.25">
      <c r="L631" s="31"/>
      <c r="M631" s="31"/>
      <c r="N631" s="31"/>
      <c r="O631" s="31"/>
    </row>
    <row r="632" spans="12:15" s="9" customFormat="1" x14ac:dyDescent="0.25">
      <c r="L632" s="31"/>
      <c r="M632" s="31"/>
      <c r="N632" s="31"/>
      <c r="O632" s="31"/>
    </row>
    <row r="633" spans="12:15" s="9" customFormat="1" x14ac:dyDescent="0.25">
      <c r="L633" s="31"/>
      <c r="M633" s="31"/>
      <c r="N633" s="31"/>
      <c r="O633" s="31"/>
    </row>
    <row r="634" spans="12:15" s="9" customFormat="1" x14ac:dyDescent="0.25">
      <c r="L634" s="31"/>
      <c r="M634" s="31"/>
      <c r="N634" s="31"/>
      <c r="O634" s="31"/>
    </row>
    <row r="635" spans="12:15" s="9" customFormat="1" x14ac:dyDescent="0.25">
      <c r="L635" s="31"/>
      <c r="M635" s="31"/>
      <c r="N635" s="31"/>
      <c r="O635" s="31"/>
    </row>
    <row r="636" spans="12:15" s="9" customFormat="1" x14ac:dyDescent="0.25">
      <c r="L636" s="31"/>
      <c r="M636" s="31"/>
      <c r="N636" s="31"/>
      <c r="O636" s="31"/>
    </row>
    <row r="637" spans="12:15" s="9" customFormat="1" x14ac:dyDescent="0.25">
      <c r="L637" s="31"/>
      <c r="M637" s="31"/>
      <c r="N637" s="31"/>
      <c r="O637" s="31"/>
    </row>
    <row r="638" spans="12:15" s="9" customFormat="1" x14ac:dyDescent="0.25">
      <c r="L638" s="31"/>
      <c r="M638" s="31"/>
      <c r="N638" s="31"/>
      <c r="O638" s="31"/>
    </row>
    <row r="639" spans="12:15" s="9" customFormat="1" x14ac:dyDescent="0.25">
      <c r="L639" s="31"/>
      <c r="M639" s="31"/>
      <c r="N639" s="31"/>
      <c r="O639" s="31"/>
    </row>
    <row r="640" spans="12:15" s="9" customFormat="1" x14ac:dyDescent="0.25">
      <c r="L640" s="31"/>
      <c r="M640" s="31"/>
      <c r="N640" s="31"/>
      <c r="O640" s="31"/>
    </row>
    <row r="641" spans="12:15" s="9" customFormat="1" x14ac:dyDescent="0.25">
      <c r="L641" s="31"/>
      <c r="M641" s="31"/>
      <c r="N641" s="31"/>
      <c r="O641" s="31"/>
    </row>
    <row r="642" spans="12:15" s="9" customFormat="1" x14ac:dyDescent="0.25">
      <c r="L642" s="31"/>
      <c r="M642" s="31"/>
      <c r="N642" s="31"/>
      <c r="O642" s="31"/>
    </row>
    <row r="643" spans="12:15" s="9" customFormat="1" x14ac:dyDescent="0.25">
      <c r="L643" s="31"/>
      <c r="M643" s="31"/>
      <c r="N643" s="31"/>
      <c r="O643" s="31"/>
    </row>
    <row r="644" spans="12:15" s="9" customFormat="1" x14ac:dyDescent="0.25">
      <c r="L644" s="31"/>
      <c r="M644" s="31"/>
      <c r="N644" s="31"/>
      <c r="O644" s="31"/>
    </row>
    <row r="645" spans="12:15" s="9" customFormat="1" x14ac:dyDescent="0.25">
      <c r="L645" s="31"/>
      <c r="M645" s="31"/>
      <c r="N645" s="31"/>
      <c r="O645" s="31"/>
    </row>
    <row r="646" spans="12:15" s="9" customFormat="1" x14ac:dyDescent="0.25">
      <c r="L646" s="31"/>
      <c r="M646" s="31"/>
      <c r="N646" s="31"/>
      <c r="O646" s="31"/>
    </row>
    <row r="647" spans="12:15" s="9" customFormat="1" x14ac:dyDescent="0.25">
      <c r="L647" s="31"/>
      <c r="M647" s="31"/>
      <c r="N647" s="31"/>
      <c r="O647" s="31"/>
    </row>
    <row r="648" spans="12:15" s="9" customFormat="1" x14ac:dyDescent="0.25">
      <c r="L648" s="31"/>
      <c r="M648" s="31"/>
      <c r="N648" s="31"/>
      <c r="O648" s="31"/>
    </row>
    <row r="649" spans="12:15" s="9" customFormat="1" x14ac:dyDescent="0.25">
      <c r="L649" s="31"/>
      <c r="M649" s="31"/>
      <c r="N649" s="31"/>
      <c r="O649" s="31"/>
    </row>
    <row r="650" spans="12:15" s="9" customFormat="1" x14ac:dyDescent="0.25">
      <c r="L650" s="31"/>
      <c r="M650" s="31"/>
      <c r="N650" s="31"/>
      <c r="O650" s="31"/>
    </row>
    <row r="651" spans="12:15" s="9" customFormat="1" x14ac:dyDescent="0.25">
      <c r="L651" s="31"/>
      <c r="M651" s="31"/>
      <c r="N651" s="31"/>
      <c r="O651" s="31"/>
    </row>
    <row r="652" spans="12:15" s="9" customFormat="1" x14ac:dyDescent="0.25">
      <c r="L652" s="31"/>
      <c r="M652" s="31"/>
      <c r="N652" s="31"/>
      <c r="O652" s="31"/>
    </row>
    <row r="653" spans="12:15" s="9" customFormat="1" x14ac:dyDescent="0.25">
      <c r="L653" s="31"/>
      <c r="M653" s="31"/>
      <c r="N653" s="31"/>
      <c r="O653" s="31"/>
    </row>
    <row r="654" spans="12:15" s="9" customFormat="1" x14ac:dyDescent="0.25">
      <c r="L654" s="31"/>
      <c r="M654" s="31"/>
      <c r="N654" s="31"/>
      <c r="O654" s="31"/>
    </row>
    <row r="655" spans="12:15" s="9" customFormat="1" x14ac:dyDescent="0.25">
      <c r="L655" s="31"/>
      <c r="M655" s="31"/>
      <c r="N655" s="31"/>
      <c r="O655" s="31"/>
    </row>
    <row r="656" spans="12:15" s="9" customFormat="1" x14ac:dyDescent="0.25">
      <c r="L656" s="31"/>
      <c r="M656" s="31"/>
      <c r="N656" s="31"/>
      <c r="O656" s="31"/>
    </row>
    <row r="657" spans="12:15" s="9" customFormat="1" x14ac:dyDescent="0.25">
      <c r="L657" s="31"/>
      <c r="M657" s="31"/>
      <c r="N657" s="31"/>
      <c r="O657" s="31"/>
    </row>
    <row r="658" spans="12:15" s="9" customFormat="1" x14ac:dyDescent="0.25">
      <c r="L658" s="31"/>
      <c r="M658" s="31"/>
      <c r="N658" s="31"/>
      <c r="O658" s="31"/>
    </row>
    <row r="659" spans="12:15" s="9" customFormat="1" x14ac:dyDescent="0.25">
      <c r="L659" s="31"/>
      <c r="M659" s="31"/>
      <c r="N659" s="31"/>
      <c r="O659" s="31"/>
    </row>
    <row r="660" spans="12:15" s="9" customFormat="1" x14ac:dyDescent="0.25">
      <c r="L660" s="31"/>
      <c r="M660" s="31"/>
      <c r="N660" s="31"/>
      <c r="O660" s="31"/>
    </row>
    <row r="661" spans="12:15" s="9" customFormat="1" x14ac:dyDescent="0.25">
      <c r="L661" s="31"/>
      <c r="M661" s="31"/>
      <c r="N661" s="31"/>
      <c r="O661" s="31"/>
    </row>
    <row r="662" spans="12:15" s="9" customFormat="1" x14ac:dyDescent="0.25">
      <c r="L662" s="31"/>
      <c r="M662" s="31"/>
      <c r="N662" s="31"/>
      <c r="O662" s="31"/>
    </row>
    <row r="663" spans="12:15" s="9" customFormat="1" x14ac:dyDescent="0.25">
      <c r="L663" s="31"/>
      <c r="M663" s="31"/>
      <c r="N663" s="31"/>
      <c r="O663" s="31"/>
    </row>
    <row r="664" spans="12:15" s="9" customFormat="1" x14ac:dyDescent="0.25">
      <c r="L664" s="31"/>
      <c r="M664" s="31"/>
      <c r="N664" s="31"/>
      <c r="O664" s="31"/>
    </row>
    <row r="665" spans="12:15" s="9" customFormat="1" x14ac:dyDescent="0.25">
      <c r="L665" s="31"/>
      <c r="M665" s="31"/>
      <c r="N665" s="31"/>
      <c r="O665" s="31"/>
    </row>
    <row r="666" spans="12:15" s="9" customFormat="1" x14ac:dyDescent="0.25">
      <c r="L666" s="31"/>
      <c r="M666" s="31"/>
      <c r="N666" s="31"/>
      <c r="O666" s="31"/>
    </row>
    <row r="667" spans="12:15" s="9" customFormat="1" x14ac:dyDescent="0.25">
      <c r="L667" s="31"/>
      <c r="M667" s="31"/>
      <c r="N667" s="31"/>
      <c r="O667" s="31"/>
    </row>
    <row r="668" spans="12:15" s="9" customFormat="1" x14ac:dyDescent="0.25">
      <c r="L668" s="31"/>
      <c r="M668" s="31"/>
      <c r="N668" s="31"/>
      <c r="O668" s="31"/>
    </row>
    <row r="669" spans="12:15" s="9" customFormat="1" x14ac:dyDescent="0.25">
      <c r="L669" s="31"/>
      <c r="M669" s="31"/>
      <c r="N669" s="31"/>
      <c r="O669" s="31"/>
    </row>
    <row r="670" spans="12:15" s="9" customFormat="1" x14ac:dyDescent="0.25">
      <c r="L670" s="31"/>
      <c r="M670" s="31"/>
      <c r="N670" s="31"/>
      <c r="O670" s="31"/>
    </row>
    <row r="671" spans="12:15" s="9" customFormat="1" x14ac:dyDescent="0.25">
      <c r="L671" s="31"/>
      <c r="M671" s="31"/>
      <c r="N671" s="31"/>
      <c r="O671" s="31"/>
    </row>
    <row r="672" spans="12:15" s="9" customFormat="1" x14ac:dyDescent="0.25">
      <c r="L672" s="31"/>
      <c r="M672" s="31"/>
      <c r="N672" s="31"/>
      <c r="O672" s="31"/>
    </row>
    <row r="673" spans="12:15" s="9" customFormat="1" x14ac:dyDescent="0.25">
      <c r="L673" s="31"/>
      <c r="M673" s="31"/>
      <c r="N673" s="31"/>
      <c r="O673" s="31"/>
    </row>
    <row r="674" spans="12:15" s="9" customFormat="1" x14ac:dyDescent="0.25">
      <c r="L674" s="31"/>
      <c r="M674" s="31"/>
      <c r="N674" s="31"/>
      <c r="O674" s="31"/>
    </row>
    <row r="675" spans="12:15" s="9" customFormat="1" x14ac:dyDescent="0.25">
      <c r="L675" s="31"/>
      <c r="M675" s="31"/>
      <c r="N675" s="31"/>
      <c r="O675" s="31"/>
    </row>
    <row r="676" spans="12:15" s="9" customFormat="1" x14ac:dyDescent="0.25">
      <c r="L676" s="31"/>
      <c r="M676" s="31"/>
      <c r="N676" s="31"/>
      <c r="O676" s="31"/>
    </row>
    <row r="677" spans="12:15" s="9" customFormat="1" x14ac:dyDescent="0.25">
      <c r="L677" s="31"/>
      <c r="M677" s="31"/>
      <c r="N677" s="31"/>
      <c r="O677" s="31"/>
    </row>
    <row r="678" spans="12:15" s="9" customFormat="1" x14ac:dyDescent="0.25">
      <c r="L678" s="31"/>
      <c r="M678" s="31"/>
      <c r="N678" s="31"/>
      <c r="O678" s="31"/>
    </row>
    <row r="679" spans="12:15" s="9" customFormat="1" x14ac:dyDescent="0.25">
      <c r="L679" s="31"/>
      <c r="M679" s="31"/>
      <c r="N679" s="31"/>
      <c r="O679" s="31"/>
    </row>
    <row r="680" spans="12:15" s="9" customFormat="1" x14ac:dyDescent="0.25">
      <c r="L680" s="31"/>
      <c r="M680" s="31"/>
      <c r="N680" s="31"/>
      <c r="O680" s="31"/>
    </row>
    <row r="681" spans="12:15" s="9" customFormat="1" x14ac:dyDescent="0.25">
      <c r="L681" s="31"/>
      <c r="M681" s="31"/>
      <c r="N681" s="31"/>
      <c r="O681" s="31"/>
    </row>
    <row r="682" spans="12:15" s="9" customFormat="1" x14ac:dyDescent="0.25">
      <c r="L682" s="31"/>
      <c r="M682" s="31"/>
      <c r="N682" s="31"/>
      <c r="O682" s="31"/>
    </row>
    <row r="683" spans="12:15" s="9" customFormat="1" x14ac:dyDescent="0.25">
      <c r="L683" s="31"/>
      <c r="M683" s="31"/>
      <c r="N683" s="31"/>
      <c r="O683" s="31"/>
    </row>
    <row r="684" spans="12:15" s="9" customFormat="1" x14ac:dyDescent="0.25">
      <c r="L684" s="31"/>
      <c r="M684" s="31"/>
      <c r="N684" s="31"/>
      <c r="O684" s="31"/>
    </row>
    <row r="685" spans="12:15" s="9" customFormat="1" x14ac:dyDescent="0.25">
      <c r="L685" s="31"/>
      <c r="M685" s="31"/>
      <c r="N685" s="31"/>
      <c r="O685" s="31"/>
    </row>
    <row r="686" spans="12:15" s="9" customFormat="1" x14ac:dyDescent="0.25">
      <c r="L686" s="31"/>
      <c r="M686" s="31"/>
      <c r="N686" s="31"/>
      <c r="O686" s="31"/>
    </row>
    <row r="687" spans="12:15" s="9" customFormat="1" x14ac:dyDescent="0.25">
      <c r="L687" s="31"/>
      <c r="M687" s="31"/>
      <c r="N687" s="31"/>
      <c r="O687" s="31"/>
    </row>
    <row r="688" spans="12:15" s="9" customFormat="1" x14ac:dyDescent="0.25">
      <c r="L688" s="31"/>
      <c r="M688" s="31"/>
      <c r="N688" s="31"/>
      <c r="O688" s="31"/>
    </row>
    <row r="689" spans="12:15" s="9" customFormat="1" x14ac:dyDescent="0.25">
      <c r="L689" s="31"/>
      <c r="M689" s="31"/>
      <c r="N689" s="31"/>
      <c r="O689" s="31"/>
    </row>
    <row r="690" spans="12:15" s="9" customFormat="1" x14ac:dyDescent="0.25">
      <c r="L690" s="31"/>
      <c r="M690" s="31"/>
      <c r="N690" s="31"/>
      <c r="O690" s="31"/>
    </row>
    <row r="691" spans="12:15" s="9" customFormat="1" x14ac:dyDescent="0.25">
      <c r="L691" s="31"/>
      <c r="M691" s="31"/>
      <c r="N691" s="31"/>
      <c r="O691" s="31"/>
    </row>
    <row r="692" spans="12:15" s="9" customFormat="1" x14ac:dyDescent="0.25">
      <c r="L692" s="31"/>
      <c r="M692" s="31"/>
      <c r="N692" s="31"/>
      <c r="O692" s="31"/>
    </row>
    <row r="693" spans="12:15" s="9" customFormat="1" x14ac:dyDescent="0.25">
      <c r="L693" s="31"/>
      <c r="M693" s="31"/>
      <c r="N693" s="31"/>
      <c r="O693" s="31"/>
    </row>
    <row r="694" spans="12:15" s="9" customFormat="1" x14ac:dyDescent="0.25">
      <c r="L694" s="31"/>
      <c r="M694" s="31"/>
      <c r="N694" s="31"/>
      <c r="O694" s="31"/>
    </row>
    <row r="695" spans="12:15" s="9" customFormat="1" x14ac:dyDescent="0.25">
      <c r="L695" s="31"/>
      <c r="M695" s="31"/>
      <c r="N695" s="31"/>
      <c r="O695" s="31"/>
    </row>
    <row r="696" spans="12:15" s="9" customFormat="1" x14ac:dyDescent="0.25">
      <c r="L696" s="31"/>
      <c r="M696" s="31"/>
      <c r="N696" s="31"/>
      <c r="O696" s="31"/>
    </row>
    <row r="697" spans="12:15" s="9" customFormat="1" x14ac:dyDescent="0.25">
      <c r="L697" s="31"/>
      <c r="M697" s="31"/>
      <c r="N697" s="31"/>
      <c r="O697" s="31"/>
    </row>
    <row r="698" spans="12:15" s="9" customFormat="1" x14ac:dyDescent="0.25">
      <c r="L698" s="31"/>
      <c r="M698" s="31"/>
      <c r="N698" s="31"/>
      <c r="O698" s="31"/>
    </row>
    <row r="699" spans="12:15" s="9" customFormat="1" x14ac:dyDescent="0.25">
      <c r="L699" s="31"/>
      <c r="M699" s="31"/>
      <c r="N699" s="31"/>
      <c r="O699" s="31"/>
    </row>
    <row r="700" spans="12:15" s="9" customFormat="1" x14ac:dyDescent="0.25">
      <c r="L700" s="31"/>
      <c r="M700" s="31"/>
      <c r="N700" s="31"/>
      <c r="O700" s="31"/>
    </row>
    <row r="701" spans="12:15" s="9" customFormat="1" x14ac:dyDescent="0.25">
      <c r="L701" s="31"/>
      <c r="M701" s="31"/>
      <c r="N701" s="31"/>
      <c r="O701" s="31"/>
    </row>
    <row r="702" spans="12:15" s="9" customFormat="1" x14ac:dyDescent="0.25">
      <c r="L702" s="31"/>
      <c r="M702" s="31"/>
      <c r="N702" s="31"/>
      <c r="O702" s="31"/>
    </row>
    <row r="703" spans="12:15" s="9" customFormat="1" x14ac:dyDescent="0.25">
      <c r="L703" s="31"/>
      <c r="M703" s="31"/>
      <c r="N703" s="31"/>
      <c r="O703" s="31"/>
    </row>
    <row r="704" spans="12:15" s="9" customFormat="1" x14ac:dyDescent="0.25">
      <c r="L704" s="31"/>
      <c r="M704" s="31"/>
      <c r="N704" s="31"/>
      <c r="O704" s="31"/>
    </row>
    <row r="705" spans="12:15" s="9" customFormat="1" x14ac:dyDescent="0.25">
      <c r="L705" s="31"/>
      <c r="M705" s="31"/>
      <c r="N705" s="31"/>
      <c r="O705" s="31"/>
    </row>
    <row r="706" spans="12:15" s="9" customFormat="1" x14ac:dyDescent="0.25">
      <c r="L706" s="31"/>
      <c r="M706" s="31"/>
      <c r="N706" s="31"/>
      <c r="O706" s="31"/>
    </row>
    <row r="707" spans="12:15" s="9" customFormat="1" x14ac:dyDescent="0.25">
      <c r="L707" s="31"/>
      <c r="M707" s="31"/>
      <c r="N707" s="31"/>
      <c r="O707" s="31"/>
    </row>
    <row r="708" spans="12:15" s="9" customFormat="1" x14ac:dyDescent="0.25">
      <c r="L708" s="31"/>
      <c r="M708" s="31"/>
      <c r="N708" s="31"/>
      <c r="O708" s="31"/>
    </row>
    <row r="709" spans="12:15" s="9" customFormat="1" x14ac:dyDescent="0.25">
      <c r="L709" s="31"/>
      <c r="M709" s="31"/>
      <c r="N709" s="31"/>
      <c r="O709" s="31"/>
    </row>
    <row r="710" spans="12:15" s="9" customFormat="1" x14ac:dyDescent="0.25">
      <c r="L710" s="31"/>
      <c r="M710" s="31"/>
      <c r="N710" s="31"/>
      <c r="O710" s="31"/>
    </row>
    <row r="711" spans="12:15" s="9" customFormat="1" x14ac:dyDescent="0.25">
      <c r="L711" s="31"/>
      <c r="M711" s="31"/>
      <c r="N711" s="31"/>
      <c r="O711" s="31"/>
    </row>
    <row r="712" spans="12:15" s="9" customFormat="1" x14ac:dyDescent="0.25">
      <c r="L712" s="31"/>
      <c r="M712" s="31"/>
      <c r="N712" s="31"/>
      <c r="O712" s="31"/>
    </row>
    <row r="713" spans="12:15" s="9" customFormat="1" x14ac:dyDescent="0.25">
      <c r="L713" s="31"/>
      <c r="M713" s="31"/>
      <c r="N713" s="31"/>
      <c r="O713" s="31"/>
    </row>
    <row r="714" spans="12:15" s="9" customFormat="1" x14ac:dyDescent="0.25">
      <c r="L714" s="31"/>
      <c r="M714" s="31"/>
      <c r="N714" s="31"/>
      <c r="O714" s="31"/>
    </row>
    <row r="715" spans="12:15" s="9" customFormat="1" x14ac:dyDescent="0.25">
      <c r="L715" s="31"/>
      <c r="M715" s="31"/>
      <c r="N715" s="31"/>
      <c r="O715" s="31"/>
    </row>
    <row r="716" spans="12:15" s="9" customFormat="1" x14ac:dyDescent="0.25">
      <c r="L716" s="31"/>
      <c r="M716" s="31"/>
      <c r="N716" s="31"/>
      <c r="O716" s="31"/>
    </row>
    <row r="717" spans="12:15" s="9" customFormat="1" x14ac:dyDescent="0.25">
      <c r="L717" s="31"/>
      <c r="M717" s="31"/>
      <c r="N717" s="31"/>
      <c r="O717" s="31"/>
    </row>
    <row r="718" spans="12:15" s="9" customFormat="1" x14ac:dyDescent="0.25">
      <c r="L718" s="31"/>
      <c r="M718" s="31"/>
      <c r="N718" s="31"/>
      <c r="O718" s="31"/>
    </row>
    <row r="719" spans="12:15" s="9" customFormat="1" x14ac:dyDescent="0.25">
      <c r="L719" s="31"/>
      <c r="M719" s="31"/>
      <c r="N719" s="31"/>
      <c r="O719" s="31"/>
    </row>
    <row r="720" spans="12:15" s="9" customFormat="1" x14ac:dyDescent="0.25">
      <c r="L720" s="31"/>
      <c r="M720" s="31"/>
      <c r="N720" s="31"/>
      <c r="O720" s="31"/>
    </row>
    <row r="721" spans="12:15" s="9" customFormat="1" x14ac:dyDescent="0.25">
      <c r="L721" s="31"/>
      <c r="M721" s="31"/>
      <c r="N721" s="31"/>
      <c r="O721" s="31"/>
    </row>
    <row r="722" spans="12:15" s="9" customFormat="1" x14ac:dyDescent="0.25">
      <c r="L722" s="31"/>
      <c r="M722" s="31"/>
      <c r="N722" s="31"/>
      <c r="O722" s="31"/>
    </row>
    <row r="723" spans="12:15" s="9" customFormat="1" x14ac:dyDescent="0.25">
      <c r="L723" s="31"/>
      <c r="M723" s="31"/>
      <c r="N723" s="31"/>
      <c r="O723" s="31"/>
    </row>
    <row r="724" spans="12:15" s="9" customFormat="1" x14ac:dyDescent="0.25">
      <c r="L724" s="31"/>
      <c r="M724" s="31"/>
      <c r="N724" s="31"/>
      <c r="O724" s="31"/>
    </row>
    <row r="725" spans="12:15" s="9" customFormat="1" x14ac:dyDescent="0.25">
      <c r="L725" s="31"/>
      <c r="M725" s="31"/>
      <c r="N725" s="31"/>
      <c r="O725" s="31"/>
    </row>
    <row r="726" spans="12:15" s="9" customFormat="1" x14ac:dyDescent="0.25">
      <c r="L726" s="31"/>
      <c r="M726" s="31"/>
      <c r="N726" s="31"/>
      <c r="O726" s="31"/>
    </row>
    <row r="727" spans="12:15" s="9" customFormat="1" x14ac:dyDescent="0.25">
      <c r="L727" s="31"/>
      <c r="M727" s="31"/>
      <c r="N727" s="31"/>
      <c r="O727" s="31"/>
    </row>
    <row r="728" spans="12:15" s="9" customFormat="1" x14ac:dyDescent="0.25">
      <c r="L728" s="31"/>
      <c r="M728" s="31"/>
      <c r="N728" s="31"/>
      <c r="O728" s="31"/>
    </row>
    <row r="729" spans="12:15" s="9" customFormat="1" x14ac:dyDescent="0.25">
      <c r="L729" s="31"/>
      <c r="M729" s="31"/>
      <c r="N729" s="31"/>
      <c r="O729" s="31"/>
    </row>
    <row r="730" spans="12:15" s="9" customFormat="1" x14ac:dyDescent="0.25">
      <c r="L730" s="31"/>
      <c r="M730" s="31"/>
      <c r="N730" s="31"/>
      <c r="O730" s="31"/>
    </row>
    <row r="731" spans="12:15" s="9" customFormat="1" x14ac:dyDescent="0.25">
      <c r="L731" s="31"/>
      <c r="M731" s="31"/>
      <c r="N731" s="31"/>
      <c r="O731" s="31"/>
    </row>
    <row r="732" spans="12:15" s="9" customFormat="1" x14ac:dyDescent="0.25">
      <c r="L732" s="31"/>
      <c r="M732" s="31"/>
      <c r="N732" s="31"/>
      <c r="O732" s="31"/>
    </row>
    <row r="733" spans="12:15" s="9" customFormat="1" x14ac:dyDescent="0.25">
      <c r="L733" s="31"/>
      <c r="M733" s="31"/>
      <c r="N733" s="31"/>
      <c r="O733" s="31"/>
    </row>
    <row r="734" spans="12:15" s="9" customFormat="1" x14ac:dyDescent="0.25">
      <c r="L734" s="31"/>
      <c r="M734" s="31"/>
      <c r="N734" s="31"/>
      <c r="O734" s="31"/>
    </row>
    <row r="735" spans="12:15" s="9" customFormat="1" x14ac:dyDescent="0.25">
      <c r="L735" s="31"/>
      <c r="M735" s="31"/>
      <c r="N735" s="31"/>
      <c r="O735" s="31"/>
    </row>
    <row r="736" spans="12:15" s="9" customFormat="1" x14ac:dyDescent="0.25">
      <c r="L736" s="31"/>
      <c r="M736" s="31"/>
      <c r="N736" s="31"/>
      <c r="O736" s="31"/>
    </row>
    <row r="737" spans="12:15" s="9" customFormat="1" x14ac:dyDescent="0.25">
      <c r="L737" s="31"/>
      <c r="M737" s="31"/>
      <c r="N737" s="31"/>
      <c r="O737" s="31"/>
    </row>
    <row r="738" spans="12:15" s="9" customFormat="1" x14ac:dyDescent="0.25">
      <c r="L738" s="31"/>
      <c r="M738" s="31"/>
      <c r="N738" s="31"/>
      <c r="O738" s="31"/>
    </row>
    <row r="739" spans="12:15" s="9" customFormat="1" x14ac:dyDescent="0.25">
      <c r="L739" s="31"/>
      <c r="M739" s="31"/>
      <c r="N739" s="31"/>
      <c r="O739" s="31"/>
    </row>
    <row r="740" spans="12:15" s="9" customFormat="1" x14ac:dyDescent="0.25">
      <c r="L740" s="31"/>
      <c r="M740" s="31"/>
      <c r="N740" s="31"/>
      <c r="O740" s="31"/>
    </row>
    <row r="741" spans="12:15" s="9" customFormat="1" x14ac:dyDescent="0.25">
      <c r="L741" s="31"/>
      <c r="M741" s="31"/>
      <c r="N741" s="31"/>
      <c r="O741" s="31"/>
    </row>
    <row r="742" spans="12:15" s="9" customFormat="1" x14ac:dyDescent="0.25">
      <c r="L742" s="31"/>
      <c r="M742" s="31"/>
      <c r="N742" s="31"/>
      <c r="O742" s="31"/>
    </row>
    <row r="743" spans="12:15" s="9" customFormat="1" x14ac:dyDescent="0.25">
      <c r="L743" s="31"/>
      <c r="M743" s="31"/>
      <c r="N743" s="31"/>
      <c r="O743" s="31"/>
    </row>
    <row r="744" spans="12:15" s="9" customFormat="1" x14ac:dyDescent="0.25">
      <c r="L744" s="31"/>
      <c r="M744" s="31"/>
      <c r="N744" s="31"/>
      <c r="O744" s="31"/>
    </row>
    <row r="745" spans="12:15" s="9" customFormat="1" x14ac:dyDescent="0.25">
      <c r="L745" s="31"/>
      <c r="M745" s="31"/>
      <c r="N745" s="31"/>
      <c r="O745" s="31"/>
    </row>
    <row r="746" spans="12:15" s="9" customFormat="1" x14ac:dyDescent="0.25">
      <c r="L746" s="31"/>
      <c r="M746" s="31"/>
      <c r="N746" s="31"/>
      <c r="O746" s="31"/>
    </row>
    <row r="747" spans="12:15" s="9" customFormat="1" x14ac:dyDescent="0.25">
      <c r="L747" s="31"/>
      <c r="M747" s="31"/>
      <c r="N747" s="31"/>
      <c r="O747" s="31"/>
    </row>
    <row r="748" spans="12:15" s="9" customFormat="1" x14ac:dyDescent="0.25">
      <c r="L748" s="31"/>
      <c r="M748" s="31"/>
      <c r="N748" s="31"/>
      <c r="O748" s="31"/>
    </row>
    <row r="749" spans="12:15" s="9" customFormat="1" x14ac:dyDescent="0.25">
      <c r="L749" s="31"/>
      <c r="M749" s="31"/>
      <c r="N749" s="31"/>
      <c r="O749" s="31"/>
    </row>
    <row r="750" spans="12:15" s="9" customFormat="1" x14ac:dyDescent="0.25">
      <c r="L750" s="31"/>
      <c r="M750" s="31"/>
      <c r="N750" s="31"/>
      <c r="O750" s="31"/>
    </row>
    <row r="751" spans="12:15" s="9" customFormat="1" x14ac:dyDescent="0.25">
      <c r="L751" s="31"/>
      <c r="M751" s="31"/>
      <c r="N751" s="31"/>
      <c r="O751" s="31"/>
    </row>
    <row r="752" spans="12:15" s="9" customFormat="1" x14ac:dyDescent="0.25">
      <c r="L752" s="31"/>
      <c r="M752" s="31"/>
      <c r="N752" s="31"/>
      <c r="O752" s="31"/>
    </row>
    <row r="753" spans="12:15" s="9" customFormat="1" x14ac:dyDescent="0.25">
      <c r="L753" s="31"/>
      <c r="M753" s="31"/>
      <c r="N753" s="31"/>
      <c r="O753" s="31"/>
    </row>
    <row r="754" spans="12:15" s="9" customFormat="1" x14ac:dyDescent="0.25">
      <c r="L754" s="31"/>
      <c r="M754" s="31"/>
      <c r="N754" s="31"/>
      <c r="O754" s="31"/>
    </row>
    <row r="755" spans="12:15" s="9" customFormat="1" x14ac:dyDescent="0.25">
      <c r="L755" s="31"/>
      <c r="M755" s="31"/>
      <c r="N755" s="31"/>
      <c r="O755" s="31"/>
    </row>
    <row r="756" spans="12:15" s="9" customFormat="1" x14ac:dyDescent="0.25">
      <c r="L756" s="31"/>
      <c r="M756" s="31"/>
      <c r="N756" s="31"/>
      <c r="O756" s="31"/>
    </row>
    <row r="757" spans="12:15" s="9" customFormat="1" x14ac:dyDescent="0.25">
      <c r="L757" s="31"/>
      <c r="M757" s="31"/>
      <c r="N757" s="31"/>
      <c r="O757" s="31"/>
    </row>
    <row r="758" spans="12:15" s="9" customFormat="1" x14ac:dyDescent="0.25">
      <c r="L758" s="31"/>
      <c r="M758" s="31"/>
      <c r="N758" s="31"/>
      <c r="O758" s="31"/>
    </row>
    <row r="759" spans="12:15" s="9" customFormat="1" x14ac:dyDescent="0.25">
      <c r="L759" s="31"/>
      <c r="M759" s="31"/>
      <c r="N759" s="31"/>
      <c r="O759" s="31"/>
    </row>
    <row r="760" spans="12:15" s="9" customFormat="1" x14ac:dyDescent="0.25">
      <c r="L760" s="31"/>
      <c r="M760" s="31"/>
      <c r="N760" s="31"/>
      <c r="O760" s="31"/>
    </row>
    <row r="761" spans="12:15" s="9" customFormat="1" x14ac:dyDescent="0.25">
      <c r="L761" s="31"/>
      <c r="M761" s="31"/>
      <c r="N761" s="31"/>
      <c r="O761" s="31"/>
    </row>
    <row r="762" spans="12:15" s="9" customFormat="1" x14ac:dyDescent="0.25">
      <c r="L762" s="31"/>
      <c r="M762" s="31"/>
      <c r="N762" s="31"/>
      <c r="O762" s="31"/>
    </row>
    <row r="763" spans="12:15" s="9" customFormat="1" x14ac:dyDescent="0.25">
      <c r="L763" s="31"/>
      <c r="M763" s="31"/>
      <c r="N763" s="31"/>
      <c r="O763" s="31"/>
    </row>
    <row r="764" spans="12:15" s="9" customFormat="1" x14ac:dyDescent="0.25">
      <c r="L764" s="31"/>
      <c r="M764" s="31"/>
      <c r="N764" s="31"/>
      <c r="O764" s="31"/>
    </row>
    <row r="765" spans="12:15" s="9" customFormat="1" x14ac:dyDescent="0.25">
      <c r="L765" s="31"/>
      <c r="M765" s="31"/>
      <c r="N765" s="31"/>
      <c r="O765" s="31"/>
    </row>
    <row r="766" spans="12:15" s="9" customFormat="1" x14ac:dyDescent="0.25">
      <c r="L766" s="31"/>
      <c r="M766" s="31"/>
      <c r="N766" s="31"/>
      <c r="O766" s="31"/>
    </row>
    <row r="767" spans="12:15" s="9" customFormat="1" x14ac:dyDescent="0.25">
      <c r="L767" s="31"/>
      <c r="M767" s="31"/>
      <c r="N767" s="31"/>
      <c r="O767" s="31"/>
    </row>
    <row r="768" spans="12:15" s="9" customFormat="1" x14ac:dyDescent="0.25">
      <c r="L768" s="31"/>
      <c r="M768" s="31"/>
      <c r="N768" s="31"/>
      <c r="O768" s="31"/>
    </row>
    <row r="769" spans="12:15" s="9" customFormat="1" x14ac:dyDescent="0.25">
      <c r="L769" s="31"/>
      <c r="M769" s="31"/>
      <c r="N769" s="31"/>
      <c r="O769" s="31"/>
    </row>
    <row r="770" spans="12:15" s="9" customFormat="1" x14ac:dyDescent="0.25">
      <c r="L770" s="31"/>
      <c r="M770" s="31"/>
      <c r="N770" s="31"/>
      <c r="O770" s="31"/>
    </row>
    <row r="771" spans="12:15" s="9" customFormat="1" x14ac:dyDescent="0.25">
      <c r="L771" s="31"/>
      <c r="M771" s="31"/>
      <c r="N771" s="31"/>
      <c r="O771" s="31"/>
    </row>
    <row r="772" spans="12:15" s="9" customFormat="1" x14ac:dyDescent="0.25">
      <c r="L772" s="31"/>
      <c r="M772" s="31"/>
      <c r="N772" s="31"/>
      <c r="O772" s="31"/>
    </row>
    <row r="773" spans="12:15" s="9" customFormat="1" x14ac:dyDescent="0.25">
      <c r="L773" s="31"/>
      <c r="M773" s="31"/>
      <c r="N773" s="31"/>
      <c r="O773" s="31"/>
    </row>
    <row r="774" spans="12:15" s="9" customFormat="1" x14ac:dyDescent="0.25">
      <c r="L774" s="31"/>
      <c r="M774" s="31"/>
      <c r="N774" s="31"/>
      <c r="O774" s="31"/>
    </row>
    <row r="775" spans="12:15" s="9" customFormat="1" x14ac:dyDescent="0.25">
      <c r="L775" s="31"/>
      <c r="M775" s="31"/>
      <c r="N775" s="31"/>
      <c r="O775" s="31"/>
    </row>
    <row r="776" spans="12:15" s="9" customFormat="1" x14ac:dyDescent="0.25">
      <c r="L776" s="31"/>
      <c r="M776" s="31"/>
      <c r="N776" s="31"/>
      <c r="O776" s="31"/>
    </row>
    <row r="777" spans="12:15" s="9" customFormat="1" x14ac:dyDescent="0.25">
      <c r="L777" s="31"/>
      <c r="M777" s="31"/>
      <c r="N777" s="31"/>
      <c r="O777" s="31"/>
    </row>
    <row r="778" spans="12:15" s="9" customFormat="1" x14ac:dyDescent="0.25">
      <c r="L778" s="31"/>
      <c r="M778" s="31"/>
      <c r="N778" s="31"/>
      <c r="O778" s="31"/>
    </row>
    <row r="779" spans="12:15" s="9" customFormat="1" x14ac:dyDescent="0.25">
      <c r="L779" s="31"/>
      <c r="M779" s="31"/>
      <c r="N779" s="31"/>
      <c r="O779" s="31"/>
    </row>
    <row r="780" spans="12:15" s="9" customFormat="1" x14ac:dyDescent="0.25">
      <c r="L780" s="31"/>
      <c r="M780" s="31"/>
      <c r="N780" s="31"/>
      <c r="O780" s="31"/>
    </row>
    <row r="781" spans="12:15" s="9" customFormat="1" x14ac:dyDescent="0.25">
      <c r="L781" s="31"/>
      <c r="M781" s="31"/>
      <c r="N781" s="31"/>
      <c r="O781" s="31"/>
    </row>
    <row r="782" spans="12:15" s="9" customFormat="1" x14ac:dyDescent="0.25">
      <c r="L782" s="31"/>
      <c r="M782" s="31"/>
      <c r="N782" s="31"/>
      <c r="O782" s="31"/>
    </row>
    <row r="783" spans="12:15" s="9" customFormat="1" x14ac:dyDescent="0.25">
      <c r="L783" s="31"/>
      <c r="M783" s="31"/>
      <c r="N783" s="31"/>
      <c r="O783" s="31"/>
    </row>
    <row r="784" spans="12:15" s="9" customFormat="1" x14ac:dyDescent="0.25">
      <c r="L784" s="31"/>
      <c r="M784" s="31"/>
      <c r="N784" s="31"/>
      <c r="O784" s="31"/>
    </row>
    <row r="785" spans="12:15" s="9" customFormat="1" x14ac:dyDescent="0.25">
      <c r="L785" s="31"/>
      <c r="M785" s="31"/>
      <c r="N785" s="31"/>
      <c r="O785" s="31"/>
    </row>
    <row r="786" spans="12:15" s="9" customFormat="1" x14ac:dyDescent="0.25">
      <c r="L786" s="31"/>
      <c r="M786" s="31"/>
      <c r="N786" s="31"/>
      <c r="O786" s="31"/>
    </row>
    <row r="787" spans="12:15" s="9" customFormat="1" x14ac:dyDescent="0.25">
      <c r="L787" s="31"/>
      <c r="M787" s="31"/>
      <c r="N787" s="31"/>
      <c r="O787" s="31"/>
    </row>
    <row r="788" spans="12:15" s="9" customFormat="1" x14ac:dyDescent="0.25">
      <c r="L788" s="31"/>
      <c r="M788" s="31"/>
      <c r="N788" s="31"/>
      <c r="O788" s="31"/>
    </row>
    <row r="789" spans="12:15" s="9" customFormat="1" x14ac:dyDescent="0.25">
      <c r="L789" s="31"/>
      <c r="M789" s="31"/>
      <c r="N789" s="31"/>
      <c r="O789" s="31"/>
    </row>
    <row r="790" spans="12:15" s="9" customFormat="1" x14ac:dyDescent="0.25">
      <c r="L790" s="31"/>
      <c r="M790" s="31"/>
      <c r="N790" s="31"/>
      <c r="O790" s="31"/>
    </row>
    <row r="791" spans="12:15" s="9" customFormat="1" x14ac:dyDescent="0.25">
      <c r="L791" s="31"/>
      <c r="M791" s="31"/>
      <c r="N791" s="31"/>
      <c r="O791" s="31"/>
    </row>
    <row r="792" spans="12:15" s="9" customFormat="1" x14ac:dyDescent="0.25">
      <c r="L792" s="31"/>
      <c r="M792" s="31"/>
      <c r="N792" s="31"/>
      <c r="O792" s="31"/>
    </row>
    <row r="793" spans="12:15" s="9" customFormat="1" x14ac:dyDescent="0.25">
      <c r="L793" s="31"/>
      <c r="M793" s="31"/>
      <c r="N793" s="31"/>
      <c r="O793" s="31"/>
    </row>
    <row r="794" spans="12:15" s="9" customFormat="1" x14ac:dyDescent="0.25">
      <c r="L794" s="31"/>
      <c r="M794" s="31"/>
      <c r="N794" s="31"/>
      <c r="O794" s="31"/>
    </row>
    <row r="795" spans="12:15" s="9" customFormat="1" x14ac:dyDescent="0.25">
      <c r="L795" s="31"/>
      <c r="M795" s="31"/>
      <c r="N795" s="31"/>
      <c r="O795" s="31"/>
    </row>
    <row r="796" spans="12:15" s="9" customFormat="1" x14ac:dyDescent="0.25">
      <c r="L796" s="31"/>
      <c r="M796" s="31"/>
      <c r="N796" s="31"/>
      <c r="O796" s="31"/>
    </row>
    <row r="797" spans="12:15" s="9" customFormat="1" x14ac:dyDescent="0.25">
      <c r="L797" s="31"/>
      <c r="M797" s="31"/>
      <c r="N797" s="31"/>
      <c r="O797" s="31"/>
    </row>
    <row r="798" spans="12:15" s="9" customFormat="1" x14ac:dyDescent="0.25">
      <c r="L798" s="31"/>
      <c r="M798" s="31"/>
      <c r="N798" s="31"/>
      <c r="O798" s="31"/>
    </row>
    <row r="799" spans="12:15" s="9" customFormat="1" x14ac:dyDescent="0.25">
      <c r="L799" s="31"/>
      <c r="M799" s="31"/>
      <c r="N799" s="31"/>
      <c r="O799" s="31"/>
    </row>
    <row r="800" spans="12:15" s="9" customFormat="1" x14ac:dyDescent="0.25">
      <c r="L800" s="31"/>
      <c r="M800" s="31"/>
      <c r="N800" s="31"/>
      <c r="O800" s="31"/>
    </row>
    <row r="801" spans="12:15" s="9" customFormat="1" x14ac:dyDescent="0.25">
      <c r="L801" s="31"/>
      <c r="M801" s="31"/>
      <c r="N801" s="31"/>
      <c r="O801" s="31"/>
    </row>
    <row r="802" spans="12:15" s="9" customFormat="1" x14ac:dyDescent="0.25">
      <c r="L802" s="31"/>
      <c r="M802" s="31"/>
      <c r="N802" s="31"/>
      <c r="O802" s="31"/>
    </row>
    <row r="803" spans="12:15" s="9" customFormat="1" x14ac:dyDescent="0.25">
      <c r="L803" s="31"/>
      <c r="M803" s="31"/>
      <c r="N803" s="31"/>
      <c r="O803" s="31"/>
    </row>
    <row r="804" spans="12:15" s="9" customFormat="1" x14ac:dyDescent="0.25">
      <c r="L804" s="31"/>
      <c r="M804" s="31"/>
      <c r="N804" s="31"/>
      <c r="O804" s="31"/>
    </row>
    <row r="805" spans="12:15" s="9" customFormat="1" x14ac:dyDescent="0.25">
      <c r="L805" s="31"/>
      <c r="M805" s="31"/>
      <c r="N805" s="31"/>
      <c r="O805" s="31"/>
    </row>
    <row r="806" spans="12:15" s="9" customFormat="1" x14ac:dyDescent="0.25">
      <c r="L806" s="31"/>
      <c r="M806" s="31"/>
      <c r="N806" s="31"/>
      <c r="O806" s="31"/>
    </row>
    <row r="807" spans="12:15" s="9" customFormat="1" x14ac:dyDescent="0.25">
      <c r="L807" s="31"/>
      <c r="M807" s="31"/>
      <c r="N807" s="31"/>
      <c r="O807" s="31"/>
    </row>
    <row r="808" spans="12:15" s="9" customFormat="1" x14ac:dyDescent="0.25">
      <c r="L808" s="31"/>
      <c r="M808" s="31"/>
      <c r="N808" s="31"/>
      <c r="O808" s="31"/>
    </row>
    <row r="809" spans="12:15" s="9" customFormat="1" x14ac:dyDescent="0.25">
      <c r="L809" s="31"/>
      <c r="M809" s="31"/>
      <c r="N809" s="31"/>
      <c r="O809" s="31"/>
    </row>
    <row r="810" spans="12:15" s="9" customFormat="1" x14ac:dyDescent="0.25">
      <c r="L810" s="31"/>
      <c r="M810" s="31"/>
      <c r="N810" s="31"/>
      <c r="O810" s="31"/>
    </row>
    <row r="811" spans="12:15" s="9" customFormat="1" x14ac:dyDescent="0.25">
      <c r="L811" s="31"/>
      <c r="M811" s="31"/>
      <c r="N811" s="31"/>
      <c r="O811" s="31"/>
    </row>
    <row r="812" spans="12:15" s="9" customFormat="1" x14ac:dyDescent="0.25">
      <c r="L812" s="31"/>
      <c r="M812" s="31"/>
      <c r="N812" s="31"/>
      <c r="O812" s="31"/>
    </row>
    <row r="813" spans="12:15" s="9" customFormat="1" x14ac:dyDescent="0.25">
      <c r="L813" s="31"/>
      <c r="M813" s="31"/>
      <c r="N813" s="31"/>
      <c r="O813" s="31"/>
    </row>
    <row r="814" spans="12:15" s="9" customFormat="1" x14ac:dyDescent="0.25">
      <c r="L814" s="31"/>
      <c r="M814" s="31"/>
      <c r="N814" s="31"/>
      <c r="O814" s="31"/>
    </row>
    <row r="815" spans="12:15" s="9" customFormat="1" x14ac:dyDescent="0.25">
      <c r="L815" s="31"/>
      <c r="M815" s="31"/>
      <c r="N815" s="31"/>
      <c r="O815" s="31"/>
    </row>
    <row r="816" spans="12:15" s="9" customFormat="1" x14ac:dyDescent="0.25">
      <c r="L816" s="31"/>
      <c r="M816" s="31"/>
      <c r="N816" s="31"/>
      <c r="O816" s="31"/>
    </row>
    <row r="817" spans="12:15" s="9" customFormat="1" x14ac:dyDescent="0.25">
      <c r="L817" s="31"/>
      <c r="M817" s="31"/>
      <c r="N817" s="31"/>
      <c r="O817" s="31"/>
    </row>
    <row r="818" spans="12:15" s="9" customFormat="1" x14ac:dyDescent="0.25">
      <c r="L818" s="31"/>
      <c r="M818" s="31"/>
      <c r="N818" s="31"/>
      <c r="O818" s="31"/>
    </row>
    <row r="819" spans="12:15" s="9" customFormat="1" x14ac:dyDescent="0.25">
      <c r="L819" s="31"/>
      <c r="M819" s="31"/>
      <c r="N819" s="31"/>
      <c r="O819" s="31"/>
    </row>
    <row r="820" spans="12:15" s="9" customFormat="1" x14ac:dyDescent="0.25">
      <c r="L820" s="31"/>
      <c r="M820" s="31"/>
      <c r="N820" s="31"/>
      <c r="O820" s="31"/>
    </row>
    <row r="821" spans="12:15" s="9" customFormat="1" x14ac:dyDescent="0.25">
      <c r="L821" s="31"/>
      <c r="M821" s="31"/>
      <c r="N821" s="31"/>
      <c r="O821" s="31"/>
    </row>
    <row r="822" spans="12:15" s="9" customFormat="1" x14ac:dyDescent="0.25">
      <c r="L822" s="31"/>
      <c r="M822" s="31"/>
      <c r="N822" s="31"/>
      <c r="O822" s="31"/>
    </row>
    <row r="823" spans="12:15" s="9" customFormat="1" x14ac:dyDescent="0.25">
      <c r="L823" s="31"/>
      <c r="M823" s="31"/>
      <c r="N823" s="31"/>
      <c r="O823" s="31"/>
    </row>
    <row r="824" spans="12:15" s="9" customFormat="1" x14ac:dyDescent="0.25">
      <c r="L824" s="31"/>
      <c r="M824" s="31"/>
      <c r="N824" s="31"/>
      <c r="O824" s="31"/>
    </row>
    <row r="825" spans="12:15" s="9" customFormat="1" x14ac:dyDescent="0.25">
      <c r="L825" s="31"/>
      <c r="M825" s="31"/>
      <c r="N825" s="31"/>
      <c r="O825" s="31"/>
    </row>
    <row r="826" spans="12:15" s="9" customFormat="1" x14ac:dyDescent="0.25">
      <c r="L826" s="31"/>
      <c r="M826" s="31"/>
      <c r="N826" s="31"/>
      <c r="O826" s="31"/>
    </row>
    <row r="827" spans="12:15" s="9" customFormat="1" x14ac:dyDescent="0.25">
      <c r="L827" s="31"/>
      <c r="M827" s="31"/>
      <c r="N827" s="31"/>
      <c r="O827" s="31"/>
    </row>
    <row r="828" spans="12:15" s="9" customFormat="1" x14ac:dyDescent="0.25">
      <c r="L828" s="31"/>
      <c r="M828" s="31"/>
      <c r="N828" s="31"/>
      <c r="O828" s="31"/>
    </row>
    <row r="829" spans="12:15" s="9" customFormat="1" x14ac:dyDescent="0.25">
      <c r="L829" s="31"/>
      <c r="M829" s="31"/>
      <c r="N829" s="31"/>
      <c r="O829" s="31"/>
    </row>
    <row r="830" spans="12:15" s="9" customFormat="1" x14ac:dyDescent="0.25">
      <c r="L830" s="31"/>
      <c r="M830" s="31"/>
      <c r="N830" s="31"/>
      <c r="O830" s="31"/>
    </row>
    <row r="831" spans="12:15" s="9" customFormat="1" x14ac:dyDescent="0.25">
      <c r="L831" s="31"/>
      <c r="M831" s="31"/>
      <c r="N831" s="31"/>
      <c r="O831" s="31"/>
    </row>
    <row r="832" spans="12:15" s="9" customFormat="1" x14ac:dyDescent="0.25">
      <c r="L832" s="31"/>
      <c r="M832" s="31"/>
      <c r="N832" s="31"/>
      <c r="O832" s="31"/>
    </row>
    <row r="833" spans="12:15" s="9" customFormat="1" x14ac:dyDescent="0.25">
      <c r="L833" s="31"/>
      <c r="M833" s="31"/>
      <c r="N833" s="31"/>
      <c r="O833" s="31"/>
    </row>
    <row r="834" spans="12:15" s="9" customFormat="1" x14ac:dyDescent="0.25">
      <c r="L834" s="31"/>
      <c r="M834" s="31"/>
      <c r="N834" s="31"/>
      <c r="O834" s="31"/>
    </row>
    <row r="835" spans="12:15" s="9" customFormat="1" x14ac:dyDescent="0.25">
      <c r="L835" s="31"/>
      <c r="M835" s="31"/>
      <c r="N835" s="31"/>
      <c r="O835" s="31"/>
    </row>
    <row r="836" spans="12:15" s="9" customFormat="1" x14ac:dyDescent="0.25">
      <c r="L836" s="31"/>
      <c r="M836" s="31"/>
      <c r="N836" s="31"/>
      <c r="O836" s="31"/>
    </row>
    <row r="837" spans="12:15" s="9" customFormat="1" x14ac:dyDescent="0.25">
      <c r="L837" s="31"/>
      <c r="M837" s="31"/>
      <c r="N837" s="31"/>
      <c r="O837" s="31"/>
    </row>
    <row r="838" spans="12:15" s="9" customFormat="1" x14ac:dyDescent="0.25">
      <c r="L838" s="31"/>
      <c r="M838" s="31"/>
      <c r="N838" s="31"/>
      <c r="O838" s="31"/>
    </row>
    <row r="839" spans="12:15" s="9" customFormat="1" x14ac:dyDescent="0.25">
      <c r="L839" s="31"/>
      <c r="M839" s="31"/>
      <c r="N839" s="31"/>
      <c r="O839" s="31"/>
    </row>
    <row r="840" spans="12:15" s="9" customFormat="1" x14ac:dyDescent="0.25">
      <c r="L840" s="31"/>
      <c r="M840" s="31"/>
      <c r="N840" s="31"/>
      <c r="O840" s="31"/>
    </row>
    <row r="841" spans="12:15" s="9" customFormat="1" x14ac:dyDescent="0.25">
      <c r="L841" s="31"/>
      <c r="M841" s="31"/>
      <c r="N841" s="31"/>
      <c r="O841" s="31"/>
    </row>
    <row r="842" spans="12:15" s="9" customFormat="1" x14ac:dyDescent="0.25">
      <c r="L842" s="31"/>
      <c r="M842" s="31"/>
      <c r="N842" s="31"/>
      <c r="O842" s="31"/>
    </row>
    <row r="843" spans="12:15" s="9" customFormat="1" x14ac:dyDescent="0.25">
      <c r="L843" s="31"/>
      <c r="M843" s="31"/>
      <c r="N843" s="31"/>
      <c r="O843" s="31"/>
    </row>
    <row r="844" spans="12:15" s="9" customFormat="1" x14ac:dyDescent="0.25">
      <c r="L844" s="31"/>
      <c r="M844" s="31"/>
      <c r="N844" s="31"/>
      <c r="O844" s="31"/>
    </row>
    <row r="845" spans="12:15" s="9" customFormat="1" x14ac:dyDescent="0.25">
      <c r="L845" s="31"/>
      <c r="M845" s="31"/>
      <c r="N845" s="31"/>
      <c r="O845" s="31"/>
    </row>
    <row r="846" spans="12:15" s="9" customFormat="1" x14ac:dyDescent="0.25">
      <c r="L846" s="31"/>
      <c r="M846" s="31"/>
      <c r="N846" s="31"/>
      <c r="O846" s="31"/>
    </row>
    <row r="847" spans="12:15" s="9" customFormat="1" x14ac:dyDescent="0.25">
      <c r="L847" s="31"/>
      <c r="M847" s="31"/>
      <c r="N847" s="31"/>
      <c r="O847" s="31"/>
    </row>
    <row r="848" spans="12:15" s="9" customFormat="1" x14ac:dyDescent="0.25">
      <c r="L848" s="31"/>
      <c r="M848" s="31"/>
      <c r="N848" s="31"/>
      <c r="O848" s="31"/>
    </row>
    <row r="849" spans="12:15" s="9" customFormat="1" x14ac:dyDescent="0.25">
      <c r="L849" s="31"/>
      <c r="M849" s="31"/>
      <c r="N849" s="31"/>
      <c r="O849" s="31"/>
    </row>
    <row r="850" spans="12:15" s="9" customFormat="1" x14ac:dyDescent="0.25">
      <c r="L850" s="31"/>
      <c r="M850" s="31"/>
      <c r="N850" s="31"/>
      <c r="O850" s="31"/>
    </row>
    <row r="851" spans="12:15" s="9" customFormat="1" x14ac:dyDescent="0.25">
      <c r="L851" s="31"/>
      <c r="M851" s="31"/>
      <c r="N851" s="31"/>
      <c r="O851" s="31"/>
    </row>
    <row r="852" spans="12:15" s="9" customFormat="1" x14ac:dyDescent="0.25">
      <c r="L852" s="31"/>
      <c r="M852" s="31"/>
      <c r="N852" s="31"/>
      <c r="O852" s="31"/>
    </row>
    <row r="853" spans="12:15" s="9" customFormat="1" x14ac:dyDescent="0.25">
      <c r="L853" s="31"/>
      <c r="M853" s="31"/>
      <c r="N853" s="31"/>
      <c r="O853" s="31"/>
    </row>
    <row r="854" spans="12:15" s="9" customFormat="1" x14ac:dyDescent="0.25">
      <c r="L854" s="31"/>
      <c r="M854" s="31"/>
      <c r="N854" s="31"/>
      <c r="O854" s="31"/>
    </row>
    <row r="855" spans="12:15" s="9" customFormat="1" x14ac:dyDescent="0.25">
      <c r="L855" s="31"/>
      <c r="M855" s="31"/>
      <c r="N855" s="31"/>
      <c r="O855" s="31"/>
    </row>
    <row r="856" spans="12:15" s="9" customFormat="1" x14ac:dyDescent="0.25">
      <c r="L856" s="31"/>
      <c r="M856" s="31"/>
      <c r="N856" s="31"/>
      <c r="O856" s="31"/>
    </row>
    <row r="857" spans="12:15" s="9" customFormat="1" x14ac:dyDescent="0.25">
      <c r="L857" s="31"/>
      <c r="M857" s="31"/>
      <c r="N857" s="31"/>
      <c r="O857" s="31"/>
    </row>
    <row r="858" spans="12:15" s="9" customFormat="1" x14ac:dyDescent="0.25">
      <c r="L858" s="31"/>
      <c r="M858" s="31"/>
      <c r="N858" s="31"/>
      <c r="O858" s="31"/>
    </row>
    <row r="859" spans="12:15" s="9" customFormat="1" x14ac:dyDescent="0.25">
      <c r="L859" s="31"/>
      <c r="M859" s="31"/>
      <c r="N859" s="31"/>
      <c r="O859" s="31"/>
    </row>
    <row r="860" spans="12:15" s="9" customFormat="1" x14ac:dyDescent="0.25">
      <c r="L860" s="31"/>
      <c r="M860" s="31"/>
      <c r="N860" s="31"/>
      <c r="O860" s="31"/>
    </row>
    <row r="861" spans="12:15" s="9" customFormat="1" x14ac:dyDescent="0.25">
      <c r="L861" s="31"/>
      <c r="M861" s="31"/>
      <c r="N861" s="31"/>
      <c r="O861" s="31"/>
    </row>
    <row r="862" spans="12:15" s="9" customFormat="1" x14ac:dyDescent="0.25">
      <c r="L862" s="31"/>
      <c r="M862" s="31"/>
      <c r="N862" s="31"/>
      <c r="O862" s="31"/>
    </row>
    <row r="863" spans="12:15" s="9" customFormat="1" x14ac:dyDescent="0.25">
      <c r="L863" s="31"/>
      <c r="M863" s="31"/>
      <c r="N863" s="31"/>
      <c r="O863" s="31"/>
    </row>
    <row r="864" spans="12:15" s="9" customFormat="1" x14ac:dyDescent="0.25">
      <c r="L864" s="31"/>
      <c r="M864" s="31"/>
      <c r="N864" s="31"/>
      <c r="O864" s="31"/>
    </row>
    <row r="865" spans="12:15" s="9" customFormat="1" x14ac:dyDescent="0.25">
      <c r="L865" s="31"/>
      <c r="M865" s="31"/>
      <c r="N865" s="31"/>
      <c r="O865" s="31"/>
    </row>
    <row r="866" spans="12:15" s="9" customFormat="1" x14ac:dyDescent="0.25">
      <c r="L866" s="31"/>
      <c r="M866" s="31"/>
      <c r="N866" s="31"/>
      <c r="O866" s="31"/>
    </row>
    <row r="867" spans="12:15" s="9" customFormat="1" x14ac:dyDescent="0.25">
      <c r="L867" s="31"/>
      <c r="M867" s="31"/>
      <c r="N867" s="31"/>
      <c r="O867" s="31"/>
    </row>
    <row r="868" spans="12:15" s="9" customFormat="1" x14ac:dyDescent="0.25">
      <c r="L868" s="31"/>
      <c r="M868" s="31"/>
      <c r="N868" s="31"/>
      <c r="O868" s="31"/>
    </row>
    <row r="869" spans="12:15" s="9" customFormat="1" x14ac:dyDescent="0.25">
      <c r="L869" s="31"/>
      <c r="M869" s="31"/>
      <c r="N869" s="31"/>
      <c r="O869" s="31"/>
    </row>
    <row r="870" spans="12:15" s="9" customFormat="1" x14ac:dyDescent="0.25">
      <c r="L870" s="31"/>
      <c r="M870" s="31"/>
      <c r="N870" s="31"/>
      <c r="O870" s="31"/>
    </row>
    <row r="871" spans="12:15" s="9" customFormat="1" x14ac:dyDescent="0.25">
      <c r="L871" s="31"/>
      <c r="M871" s="31"/>
      <c r="N871" s="31"/>
      <c r="O871" s="31"/>
    </row>
    <row r="872" spans="12:15" s="9" customFormat="1" x14ac:dyDescent="0.25">
      <c r="L872" s="31"/>
      <c r="M872" s="31"/>
      <c r="N872" s="31"/>
      <c r="O872" s="31"/>
    </row>
    <row r="873" spans="12:15" s="9" customFormat="1" x14ac:dyDescent="0.25">
      <c r="L873" s="31"/>
      <c r="M873" s="31"/>
      <c r="N873" s="31"/>
      <c r="O873" s="31"/>
    </row>
    <row r="874" spans="12:15" s="9" customFormat="1" x14ac:dyDescent="0.25">
      <c r="L874" s="31"/>
      <c r="M874" s="31"/>
      <c r="N874" s="31"/>
      <c r="O874" s="31"/>
    </row>
    <row r="875" spans="12:15" s="9" customFormat="1" x14ac:dyDescent="0.25">
      <c r="L875" s="31"/>
      <c r="M875" s="31"/>
      <c r="N875" s="31"/>
      <c r="O875" s="31"/>
    </row>
    <row r="876" spans="12:15" s="9" customFormat="1" x14ac:dyDescent="0.25">
      <c r="L876" s="31"/>
      <c r="M876" s="31"/>
      <c r="N876" s="31"/>
      <c r="O876" s="31"/>
    </row>
    <row r="877" spans="12:15" s="9" customFormat="1" x14ac:dyDescent="0.25">
      <c r="L877" s="31"/>
      <c r="M877" s="31"/>
      <c r="N877" s="31"/>
      <c r="O877" s="31"/>
    </row>
    <row r="878" spans="12:15" s="9" customFormat="1" x14ac:dyDescent="0.25">
      <c r="L878" s="31"/>
      <c r="M878" s="31"/>
      <c r="N878" s="31"/>
      <c r="O878" s="31"/>
    </row>
    <row r="879" spans="12:15" s="9" customFormat="1" x14ac:dyDescent="0.25">
      <c r="L879" s="31"/>
      <c r="M879" s="31"/>
      <c r="N879" s="31"/>
      <c r="O879" s="31"/>
    </row>
    <row r="880" spans="12:15" s="9" customFormat="1" x14ac:dyDescent="0.25">
      <c r="L880" s="31"/>
      <c r="M880" s="31"/>
      <c r="N880" s="31"/>
      <c r="O880" s="31"/>
    </row>
    <row r="881" spans="12:15" s="9" customFormat="1" x14ac:dyDescent="0.25">
      <c r="L881" s="31"/>
      <c r="M881" s="31"/>
      <c r="N881" s="31"/>
      <c r="O881" s="31"/>
    </row>
    <row r="882" spans="12:15" s="9" customFormat="1" x14ac:dyDescent="0.25">
      <c r="L882" s="31"/>
      <c r="M882" s="31"/>
      <c r="N882" s="31"/>
      <c r="O882" s="31"/>
    </row>
    <row r="883" spans="12:15" s="9" customFormat="1" x14ac:dyDescent="0.25">
      <c r="L883" s="31"/>
      <c r="M883" s="31"/>
      <c r="N883" s="31"/>
      <c r="O883" s="31"/>
    </row>
    <row r="884" spans="12:15" s="9" customFormat="1" x14ac:dyDescent="0.25">
      <c r="L884" s="31"/>
      <c r="M884" s="31"/>
      <c r="N884" s="31"/>
      <c r="O884" s="31"/>
    </row>
    <row r="885" spans="12:15" s="9" customFormat="1" x14ac:dyDescent="0.25">
      <c r="L885" s="31"/>
      <c r="M885" s="31"/>
      <c r="N885" s="31"/>
      <c r="O885" s="31"/>
    </row>
    <row r="886" spans="12:15" s="9" customFormat="1" x14ac:dyDescent="0.25">
      <c r="L886" s="31"/>
      <c r="M886" s="31"/>
      <c r="N886" s="31"/>
      <c r="O886" s="31"/>
    </row>
    <row r="887" spans="12:15" s="9" customFormat="1" x14ac:dyDescent="0.25">
      <c r="L887" s="31"/>
      <c r="M887" s="31"/>
      <c r="N887" s="31"/>
      <c r="O887" s="31"/>
    </row>
    <row r="888" spans="12:15" s="9" customFormat="1" x14ac:dyDescent="0.25">
      <c r="L888" s="31"/>
      <c r="M888" s="31"/>
      <c r="N888" s="31"/>
      <c r="O888" s="31"/>
    </row>
    <row r="889" spans="12:15" s="9" customFormat="1" x14ac:dyDescent="0.25">
      <c r="L889" s="31"/>
      <c r="M889" s="31"/>
      <c r="N889" s="31"/>
      <c r="O889" s="31"/>
    </row>
    <row r="890" spans="12:15" s="9" customFormat="1" x14ac:dyDescent="0.25">
      <c r="L890" s="31"/>
      <c r="M890" s="31"/>
      <c r="N890" s="31"/>
      <c r="O890" s="31"/>
    </row>
    <row r="891" spans="12:15" s="9" customFormat="1" x14ac:dyDescent="0.25">
      <c r="L891" s="31"/>
      <c r="M891" s="31"/>
      <c r="N891" s="31"/>
      <c r="O891" s="31"/>
    </row>
    <row r="892" spans="12:15" s="9" customFormat="1" x14ac:dyDescent="0.25">
      <c r="L892" s="31"/>
      <c r="M892" s="31"/>
      <c r="N892" s="31"/>
      <c r="O892" s="31"/>
    </row>
    <row r="893" spans="12:15" s="9" customFormat="1" x14ac:dyDescent="0.25">
      <c r="L893" s="31"/>
      <c r="M893" s="31"/>
      <c r="N893" s="31"/>
      <c r="O893" s="31"/>
    </row>
    <row r="894" spans="12:15" s="9" customFormat="1" x14ac:dyDescent="0.25">
      <c r="L894" s="31"/>
      <c r="M894" s="31"/>
      <c r="N894" s="31"/>
      <c r="O894" s="31"/>
    </row>
    <row r="895" spans="12:15" s="9" customFormat="1" x14ac:dyDescent="0.25">
      <c r="L895" s="31"/>
      <c r="M895" s="31"/>
      <c r="N895" s="31"/>
      <c r="O895" s="31"/>
    </row>
    <row r="896" spans="12:15" s="9" customFormat="1" x14ac:dyDescent="0.25">
      <c r="L896" s="31"/>
      <c r="M896" s="31"/>
      <c r="N896" s="31"/>
      <c r="O896" s="31"/>
    </row>
    <row r="897" spans="12:15" s="9" customFormat="1" x14ac:dyDescent="0.25">
      <c r="L897" s="31"/>
      <c r="M897" s="31"/>
      <c r="N897" s="31"/>
      <c r="O897" s="31"/>
    </row>
    <row r="898" spans="12:15" s="9" customFormat="1" x14ac:dyDescent="0.25">
      <c r="L898" s="31"/>
      <c r="M898" s="31"/>
      <c r="N898" s="31"/>
      <c r="O898" s="31"/>
    </row>
    <row r="899" spans="12:15" s="9" customFormat="1" x14ac:dyDescent="0.25">
      <c r="L899" s="31"/>
      <c r="M899" s="31"/>
      <c r="N899" s="31"/>
      <c r="O899" s="31"/>
    </row>
    <row r="900" spans="12:15" s="9" customFormat="1" x14ac:dyDescent="0.25">
      <c r="L900" s="31"/>
      <c r="M900" s="31"/>
      <c r="N900" s="31"/>
      <c r="O900" s="31"/>
    </row>
    <row r="901" spans="12:15" s="9" customFormat="1" x14ac:dyDescent="0.25">
      <c r="L901" s="31"/>
      <c r="M901" s="31"/>
      <c r="N901" s="31"/>
      <c r="O901" s="31"/>
    </row>
    <row r="902" spans="12:15" s="9" customFormat="1" x14ac:dyDescent="0.25">
      <c r="L902" s="31"/>
      <c r="M902" s="31"/>
      <c r="N902" s="31"/>
      <c r="O902" s="31"/>
    </row>
    <row r="903" spans="12:15" s="9" customFormat="1" x14ac:dyDescent="0.25">
      <c r="L903" s="31"/>
      <c r="M903" s="31"/>
      <c r="N903" s="31"/>
      <c r="O903" s="31"/>
    </row>
    <row r="904" spans="12:15" s="9" customFormat="1" x14ac:dyDescent="0.25">
      <c r="L904" s="31"/>
      <c r="M904" s="31"/>
      <c r="N904" s="31"/>
      <c r="O904" s="31"/>
    </row>
    <row r="905" spans="12:15" s="9" customFormat="1" x14ac:dyDescent="0.25">
      <c r="L905" s="31"/>
      <c r="M905" s="31"/>
      <c r="N905" s="31"/>
      <c r="O905" s="31"/>
    </row>
    <row r="906" spans="12:15" s="9" customFormat="1" x14ac:dyDescent="0.25">
      <c r="L906" s="31"/>
      <c r="M906" s="31"/>
      <c r="N906" s="31"/>
      <c r="O906" s="31"/>
    </row>
    <row r="907" spans="12:15" s="9" customFormat="1" x14ac:dyDescent="0.25">
      <c r="L907" s="31"/>
      <c r="M907" s="31"/>
      <c r="N907" s="31"/>
      <c r="O907" s="31"/>
    </row>
    <row r="908" spans="12:15" s="9" customFormat="1" x14ac:dyDescent="0.25">
      <c r="L908" s="31"/>
      <c r="M908" s="31"/>
      <c r="N908" s="31"/>
      <c r="O908" s="31"/>
    </row>
    <row r="909" spans="12:15" s="9" customFormat="1" x14ac:dyDescent="0.25">
      <c r="L909" s="31"/>
      <c r="M909" s="31"/>
      <c r="N909" s="31"/>
      <c r="O909" s="31"/>
    </row>
    <row r="910" spans="12:15" s="9" customFormat="1" x14ac:dyDescent="0.25">
      <c r="L910" s="31"/>
      <c r="M910" s="31"/>
      <c r="N910" s="31"/>
      <c r="O910" s="31"/>
    </row>
    <row r="911" spans="12:15" s="9" customFormat="1" x14ac:dyDescent="0.25">
      <c r="L911" s="31"/>
      <c r="M911" s="31"/>
      <c r="N911" s="31"/>
      <c r="O911" s="31"/>
    </row>
    <row r="912" spans="12:15" s="9" customFormat="1" x14ac:dyDescent="0.25">
      <c r="L912" s="31"/>
      <c r="M912" s="31"/>
      <c r="N912" s="31"/>
      <c r="O912" s="31"/>
    </row>
    <row r="913" spans="12:15" s="9" customFormat="1" x14ac:dyDescent="0.25">
      <c r="L913" s="31"/>
      <c r="M913" s="31"/>
      <c r="N913" s="31"/>
      <c r="O913" s="31"/>
    </row>
    <row r="914" spans="12:15" s="9" customFormat="1" x14ac:dyDescent="0.25">
      <c r="L914" s="31"/>
      <c r="M914" s="31"/>
      <c r="N914" s="31"/>
      <c r="O914" s="31"/>
    </row>
    <row r="915" spans="12:15" s="9" customFormat="1" x14ac:dyDescent="0.25">
      <c r="L915" s="31"/>
      <c r="M915" s="31"/>
      <c r="N915" s="31"/>
      <c r="O915" s="31"/>
    </row>
    <row r="916" spans="12:15" s="9" customFormat="1" x14ac:dyDescent="0.25">
      <c r="L916" s="31"/>
      <c r="M916" s="31"/>
      <c r="N916" s="31"/>
      <c r="O916" s="31"/>
    </row>
    <row r="917" spans="12:15" s="9" customFormat="1" x14ac:dyDescent="0.25">
      <c r="L917" s="31"/>
      <c r="M917" s="31"/>
      <c r="N917" s="31"/>
      <c r="O917" s="31"/>
    </row>
    <row r="918" spans="12:15" s="9" customFormat="1" x14ac:dyDescent="0.25">
      <c r="L918" s="31"/>
      <c r="M918" s="31"/>
      <c r="N918" s="31"/>
      <c r="O918" s="31"/>
    </row>
    <row r="919" spans="12:15" s="9" customFormat="1" x14ac:dyDescent="0.25">
      <c r="L919" s="31"/>
      <c r="M919" s="31"/>
      <c r="N919" s="31"/>
      <c r="O919" s="31"/>
    </row>
    <row r="920" spans="12:15" s="9" customFormat="1" x14ac:dyDescent="0.25">
      <c r="L920" s="31"/>
      <c r="M920" s="31"/>
      <c r="N920" s="31"/>
      <c r="O920" s="31"/>
    </row>
    <row r="921" spans="12:15" s="9" customFormat="1" x14ac:dyDescent="0.25">
      <c r="L921" s="31"/>
      <c r="M921" s="31"/>
      <c r="N921" s="31"/>
      <c r="O921" s="31"/>
    </row>
    <row r="922" spans="12:15" s="9" customFormat="1" x14ac:dyDescent="0.25">
      <c r="L922" s="31"/>
      <c r="M922" s="31"/>
      <c r="N922" s="31"/>
      <c r="O922" s="31"/>
    </row>
    <row r="923" spans="12:15" s="9" customFormat="1" x14ac:dyDescent="0.25">
      <c r="L923" s="31"/>
      <c r="M923" s="31"/>
      <c r="N923" s="31"/>
      <c r="O923" s="31"/>
    </row>
    <row r="924" spans="12:15" s="9" customFormat="1" x14ac:dyDescent="0.25">
      <c r="L924" s="31"/>
      <c r="M924" s="31"/>
      <c r="N924" s="31"/>
      <c r="O924" s="31"/>
    </row>
    <row r="925" spans="12:15" s="9" customFormat="1" x14ac:dyDescent="0.25">
      <c r="L925" s="31"/>
      <c r="M925" s="31"/>
      <c r="N925" s="31"/>
      <c r="O925" s="31"/>
    </row>
    <row r="926" spans="12:15" s="9" customFormat="1" x14ac:dyDescent="0.25">
      <c r="L926" s="31"/>
      <c r="M926" s="31"/>
      <c r="N926" s="31"/>
      <c r="O926" s="31"/>
    </row>
    <row r="927" spans="12:15" s="9" customFormat="1" x14ac:dyDescent="0.25">
      <c r="L927" s="31"/>
      <c r="M927" s="31"/>
      <c r="N927" s="31"/>
      <c r="O927" s="31"/>
    </row>
    <row r="928" spans="12:15" s="9" customFormat="1" x14ac:dyDescent="0.25">
      <c r="L928" s="31"/>
      <c r="M928" s="31"/>
      <c r="N928" s="31"/>
      <c r="O928" s="31"/>
    </row>
    <row r="929" spans="12:15" s="9" customFormat="1" x14ac:dyDescent="0.25">
      <c r="L929" s="31"/>
      <c r="M929" s="31"/>
      <c r="N929" s="31"/>
      <c r="O929" s="31"/>
    </row>
    <row r="930" spans="12:15" s="9" customFormat="1" x14ac:dyDescent="0.25">
      <c r="L930" s="31"/>
      <c r="M930" s="31"/>
      <c r="N930" s="31"/>
      <c r="O930" s="31"/>
    </row>
    <row r="931" spans="12:15" s="9" customFormat="1" x14ac:dyDescent="0.25">
      <c r="L931" s="31"/>
      <c r="M931" s="31"/>
      <c r="N931" s="31"/>
      <c r="O931" s="31"/>
    </row>
    <row r="932" spans="12:15" s="9" customFormat="1" x14ac:dyDescent="0.25">
      <c r="L932" s="31"/>
      <c r="M932" s="31"/>
      <c r="N932" s="31"/>
      <c r="O932" s="31"/>
    </row>
    <row r="933" spans="12:15" s="9" customFormat="1" x14ac:dyDescent="0.25">
      <c r="L933" s="31"/>
      <c r="M933" s="31"/>
      <c r="N933" s="31"/>
      <c r="O933" s="31"/>
    </row>
    <row r="934" spans="12:15" s="9" customFormat="1" x14ac:dyDescent="0.25">
      <c r="L934" s="31"/>
      <c r="M934" s="31"/>
      <c r="N934" s="31"/>
      <c r="O934" s="31"/>
    </row>
    <row r="935" spans="12:15" s="9" customFormat="1" x14ac:dyDescent="0.25">
      <c r="L935" s="31"/>
      <c r="M935" s="31"/>
      <c r="N935" s="31"/>
      <c r="O935" s="31"/>
    </row>
    <row r="936" spans="12:15" s="9" customFormat="1" x14ac:dyDescent="0.25">
      <c r="L936" s="31"/>
      <c r="M936" s="31"/>
      <c r="N936" s="31"/>
      <c r="O936" s="31"/>
    </row>
    <row r="937" spans="12:15" s="9" customFormat="1" x14ac:dyDescent="0.25">
      <c r="L937" s="31"/>
      <c r="M937" s="31"/>
      <c r="N937" s="31"/>
      <c r="O937" s="31"/>
    </row>
    <row r="938" spans="12:15" s="9" customFormat="1" x14ac:dyDescent="0.25">
      <c r="L938" s="31"/>
      <c r="M938" s="31"/>
      <c r="N938" s="31"/>
      <c r="O938" s="31"/>
    </row>
    <row r="939" spans="12:15" s="9" customFormat="1" x14ac:dyDescent="0.25">
      <c r="L939" s="31"/>
      <c r="M939" s="31"/>
      <c r="N939" s="31"/>
      <c r="O939" s="31"/>
    </row>
    <row r="940" spans="12:15" s="9" customFormat="1" x14ac:dyDescent="0.25">
      <c r="L940" s="31"/>
      <c r="M940" s="31"/>
      <c r="N940" s="31"/>
      <c r="O940" s="31"/>
    </row>
    <row r="941" spans="12:15" s="9" customFormat="1" x14ac:dyDescent="0.25">
      <c r="L941" s="31"/>
      <c r="M941" s="31"/>
      <c r="N941" s="31"/>
      <c r="O941" s="31"/>
    </row>
    <row r="942" spans="12:15" s="9" customFormat="1" x14ac:dyDescent="0.25">
      <c r="L942" s="31"/>
      <c r="M942" s="31"/>
      <c r="N942" s="31"/>
      <c r="O942" s="31"/>
    </row>
    <row r="943" spans="12:15" s="9" customFormat="1" x14ac:dyDescent="0.25">
      <c r="L943" s="31"/>
      <c r="M943" s="31"/>
      <c r="N943" s="31"/>
      <c r="O943" s="31"/>
    </row>
    <row r="944" spans="12:15" s="9" customFormat="1" x14ac:dyDescent="0.25">
      <c r="L944" s="31"/>
      <c r="M944" s="31"/>
      <c r="N944" s="31"/>
      <c r="O944" s="31"/>
    </row>
    <row r="945" spans="12:15" s="9" customFormat="1" x14ac:dyDescent="0.25">
      <c r="L945" s="31"/>
      <c r="M945" s="31"/>
      <c r="N945" s="31"/>
      <c r="O945" s="31"/>
    </row>
    <row r="946" spans="12:15" s="9" customFormat="1" x14ac:dyDescent="0.25">
      <c r="L946" s="31"/>
      <c r="M946" s="31"/>
      <c r="N946" s="31"/>
      <c r="O946" s="31"/>
    </row>
    <row r="947" spans="12:15" s="9" customFormat="1" x14ac:dyDescent="0.25">
      <c r="L947" s="31"/>
      <c r="M947" s="31"/>
      <c r="N947" s="31"/>
      <c r="O947" s="31"/>
    </row>
    <row r="948" spans="12:15" s="9" customFormat="1" x14ac:dyDescent="0.25">
      <c r="L948" s="31"/>
      <c r="M948" s="31"/>
      <c r="N948" s="31"/>
      <c r="O948" s="31"/>
    </row>
    <row r="949" spans="12:15" s="9" customFormat="1" x14ac:dyDescent="0.25">
      <c r="L949" s="31"/>
      <c r="M949" s="31"/>
      <c r="N949" s="31"/>
      <c r="O949" s="31"/>
    </row>
    <row r="950" spans="12:15" s="9" customFormat="1" x14ac:dyDescent="0.25">
      <c r="L950" s="31"/>
      <c r="M950" s="31"/>
      <c r="N950" s="31"/>
      <c r="O950" s="31"/>
    </row>
    <row r="951" spans="12:15" s="9" customFormat="1" x14ac:dyDescent="0.25">
      <c r="L951" s="31"/>
      <c r="M951" s="31"/>
      <c r="N951" s="31"/>
      <c r="O951" s="31"/>
    </row>
    <row r="952" spans="12:15" s="9" customFormat="1" x14ac:dyDescent="0.25">
      <c r="L952" s="31"/>
      <c r="M952" s="31"/>
      <c r="N952" s="31"/>
      <c r="O952" s="31"/>
    </row>
    <row r="953" spans="12:15" s="9" customFormat="1" x14ac:dyDescent="0.25">
      <c r="L953" s="31"/>
      <c r="M953" s="31"/>
      <c r="N953" s="31"/>
      <c r="O953" s="31"/>
    </row>
    <row r="954" spans="12:15" s="9" customFormat="1" x14ac:dyDescent="0.25">
      <c r="L954" s="31"/>
      <c r="M954" s="31"/>
      <c r="N954" s="31"/>
      <c r="O954" s="31"/>
    </row>
    <row r="955" spans="12:15" s="9" customFormat="1" x14ac:dyDescent="0.25">
      <c r="L955" s="31"/>
      <c r="M955" s="31"/>
      <c r="N955" s="31"/>
      <c r="O955" s="31"/>
    </row>
    <row r="956" spans="12:15" s="9" customFormat="1" x14ac:dyDescent="0.25">
      <c r="L956" s="31"/>
      <c r="M956" s="31"/>
      <c r="N956" s="31"/>
      <c r="O956" s="31"/>
    </row>
    <row r="957" spans="12:15" s="9" customFormat="1" x14ac:dyDescent="0.25">
      <c r="L957" s="31"/>
      <c r="M957" s="31"/>
      <c r="N957" s="31"/>
      <c r="O957" s="31"/>
    </row>
    <row r="958" spans="12:15" s="9" customFormat="1" x14ac:dyDescent="0.25">
      <c r="L958" s="31"/>
      <c r="M958" s="31"/>
      <c r="N958" s="31"/>
      <c r="O958" s="31"/>
    </row>
    <row r="959" spans="12:15" s="9" customFormat="1" x14ac:dyDescent="0.25">
      <c r="L959" s="31"/>
      <c r="M959" s="31"/>
      <c r="N959" s="31"/>
      <c r="O959" s="31"/>
    </row>
    <row r="960" spans="12:15" s="9" customFormat="1" x14ac:dyDescent="0.25">
      <c r="L960" s="31"/>
      <c r="M960" s="31"/>
      <c r="N960" s="31"/>
      <c r="O960" s="31"/>
    </row>
    <row r="961" spans="12:15" s="9" customFormat="1" x14ac:dyDescent="0.25">
      <c r="L961" s="31"/>
      <c r="M961" s="31"/>
      <c r="N961" s="31"/>
      <c r="O961" s="31"/>
    </row>
    <row r="962" spans="12:15" s="9" customFormat="1" x14ac:dyDescent="0.25">
      <c r="L962" s="31"/>
      <c r="M962" s="31"/>
      <c r="N962" s="31"/>
      <c r="O962" s="31"/>
    </row>
    <row r="963" spans="12:15" s="9" customFormat="1" x14ac:dyDescent="0.25">
      <c r="L963" s="31"/>
      <c r="M963" s="31"/>
      <c r="N963" s="31"/>
      <c r="O963" s="31"/>
    </row>
    <row r="964" spans="12:15" s="9" customFormat="1" x14ac:dyDescent="0.25">
      <c r="L964" s="31"/>
      <c r="M964" s="31"/>
      <c r="N964" s="31"/>
      <c r="O964" s="31"/>
    </row>
    <row r="965" spans="12:15" s="9" customFormat="1" x14ac:dyDescent="0.25">
      <c r="L965" s="31"/>
      <c r="M965" s="31"/>
      <c r="N965" s="31"/>
      <c r="O965" s="31"/>
    </row>
    <row r="966" spans="12:15" s="9" customFormat="1" x14ac:dyDescent="0.25">
      <c r="L966" s="31"/>
      <c r="M966" s="31"/>
      <c r="N966" s="31"/>
      <c r="O966" s="31"/>
    </row>
    <row r="967" spans="12:15" s="9" customFormat="1" x14ac:dyDescent="0.25">
      <c r="L967" s="31"/>
      <c r="M967" s="31"/>
      <c r="N967" s="31"/>
      <c r="O967" s="31"/>
    </row>
    <row r="968" spans="12:15" s="9" customFormat="1" x14ac:dyDescent="0.25">
      <c r="L968" s="31"/>
      <c r="M968" s="31"/>
      <c r="N968" s="31"/>
      <c r="O968" s="31"/>
    </row>
    <row r="969" spans="12:15" s="9" customFormat="1" x14ac:dyDescent="0.25">
      <c r="L969" s="31"/>
      <c r="M969" s="31"/>
      <c r="N969" s="31"/>
      <c r="O969" s="31"/>
    </row>
    <row r="970" spans="12:15" s="9" customFormat="1" x14ac:dyDescent="0.25">
      <c r="L970" s="31"/>
      <c r="M970" s="31"/>
      <c r="N970" s="31"/>
      <c r="O970" s="31"/>
    </row>
    <row r="971" spans="12:15" s="9" customFormat="1" x14ac:dyDescent="0.25">
      <c r="L971" s="31"/>
      <c r="M971" s="31"/>
      <c r="N971" s="31"/>
      <c r="O971" s="31"/>
    </row>
    <row r="972" spans="12:15" s="9" customFormat="1" x14ac:dyDescent="0.25">
      <c r="L972" s="31"/>
      <c r="M972" s="31"/>
      <c r="N972" s="31"/>
      <c r="O972" s="31"/>
    </row>
    <row r="973" spans="12:15" s="9" customFormat="1" x14ac:dyDescent="0.25">
      <c r="L973" s="31"/>
      <c r="M973" s="31"/>
      <c r="N973" s="31"/>
      <c r="O973" s="31"/>
    </row>
    <row r="974" spans="12:15" s="9" customFormat="1" x14ac:dyDescent="0.25">
      <c r="L974" s="31"/>
      <c r="M974" s="31"/>
      <c r="N974" s="31"/>
      <c r="O974" s="31"/>
    </row>
    <row r="975" spans="12:15" s="9" customFormat="1" x14ac:dyDescent="0.25">
      <c r="L975" s="31"/>
      <c r="M975" s="31"/>
      <c r="N975" s="31"/>
      <c r="O975" s="31"/>
    </row>
    <row r="976" spans="12:15" s="9" customFormat="1" x14ac:dyDescent="0.25">
      <c r="L976" s="31"/>
      <c r="M976" s="31"/>
      <c r="N976" s="31"/>
      <c r="O976" s="31"/>
    </row>
    <row r="977" spans="12:15" s="9" customFormat="1" x14ac:dyDescent="0.25">
      <c r="L977" s="31"/>
      <c r="M977" s="31"/>
      <c r="N977" s="31"/>
      <c r="O977" s="31"/>
    </row>
    <row r="978" spans="12:15" s="9" customFormat="1" x14ac:dyDescent="0.25">
      <c r="L978" s="31"/>
      <c r="M978" s="31"/>
      <c r="N978" s="31"/>
      <c r="O978" s="31"/>
    </row>
    <row r="979" spans="12:15" s="9" customFormat="1" x14ac:dyDescent="0.25">
      <c r="L979" s="31"/>
      <c r="M979" s="31"/>
      <c r="N979" s="31"/>
      <c r="O979" s="31"/>
    </row>
    <row r="980" spans="12:15" s="9" customFormat="1" x14ac:dyDescent="0.25">
      <c r="L980" s="31"/>
      <c r="M980" s="31"/>
      <c r="N980" s="31"/>
      <c r="O980" s="31"/>
    </row>
    <row r="981" spans="12:15" s="9" customFormat="1" x14ac:dyDescent="0.25">
      <c r="L981" s="31"/>
      <c r="M981" s="31"/>
      <c r="N981" s="31"/>
      <c r="O981" s="31"/>
    </row>
    <row r="982" spans="12:15" s="9" customFormat="1" x14ac:dyDescent="0.25">
      <c r="L982" s="31"/>
      <c r="M982" s="31"/>
      <c r="N982" s="31"/>
      <c r="O982" s="31"/>
    </row>
    <row r="983" spans="12:15" s="9" customFormat="1" x14ac:dyDescent="0.25">
      <c r="L983" s="31"/>
      <c r="M983" s="31"/>
      <c r="N983" s="31"/>
      <c r="O983" s="31"/>
    </row>
    <row r="984" spans="12:15" s="9" customFormat="1" x14ac:dyDescent="0.25">
      <c r="L984" s="31"/>
      <c r="M984" s="31"/>
      <c r="N984" s="31"/>
      <c r="O984" s="31"/>
    </row>
    <row r="985" spans="12:15" s="9" customFormat="1" x14ac:dyDescent="0.25">
      <c r="L985" s="31"/>
      <c r="M985" s="31"/>
      <c r="N985" s="31"/>
      <c r="O985" s="31"/>
    </row>
    <row r="986" spans="12:15" s="9" customFormat="1" x14ac:dyDescent="0.25">
      <c r="L986" s="31"/>
      <c r="M986" s="31"/>
      <c r="N986" s="31"/>
      <c r="O986" s="31"/>
    </row>
    <row r="987" spans="12:15" s="9" customFormat="1" x14ac:dyDescent="0.25">
      <c r="L987" s="31"/>
      <c r="M987" s="31"/>
      <c r="N987" s="31"/>
      <c r="O987" s="31"/>
    </row>
    <row r="988" spans="12:15" s="9" customFormat="1" x14ac:dyDescent="0.25">
      <c r="L988" s="31"/>
      <c r="M988" s="31"/>
      <c r="N988" s="31"/>
      <c r="O988" s="31"/>
    </row>
    <row r="989" spans="12:15" s="9" customFormat="1" x14ac:dyDescent="0.25">
      <c r="L989" s="31"/>
      <c r="M989" s="31"/>
      <c r="N989" s="31"/>
      <c r="O989" s="31"/>
    </row>
    <row r="990" spans="12:15" s="9" customFormat="1" x14ac:dyDescent="0.25">
      <c r="L990" s="31"/>
      <c r="M990" s="31"/>
      <c r="N990" s="31"/>
      <c r="O990" s="31"/>
    </row>
    <row r="991" spans="12:15" s="9" customFormat="1" x14ac:dyDescent="0.25">
      <c r="L991" s="31"/>
      <c r="M991" s="31"/>
      <c r="N991" s="31"/>
      <c r="O991" s="31"/>
    </row>
    <row r="992" spans="12:15" s="9" customFormat="1" x14ac:dyDescent="0.25">
      <c r="L992" s="31"/>
      <c r="M992" s="31"/>
      <c r="N992" s="31"/>
      <c r="O992" s="31"/>
    </row>
    <row r="993" spans="12:15" s="9" customFormat="1" x14ac:dyDescent="0.25">
      <c r="L993" s="31"/>
      <c r="M993" s="31"/>
      <c r="N993" s="31"/>
      <c r="O993" s="31"/>
    </row>
    <row r="994" spans="12:15" s="9" customFormat="1" x14ac:dyDescent="0.25">
      <c r="L994" s="31"/>
      <c r="M994" s="31"/>
      <c r="N994" s="31"/>
      <c r="O994" s="31"/>
    </row>
    <row r="995" spans="12:15" s="9" customFormat="1" x14ac:dyDescent="0.25">
      <c r="L995" s="31"/>
      <c r="M995" s="31"/>
      <c r="N995" s="31"/>
      <c r="O995" s="31"/>
    </row>
    <row r="996" spans="12:15" s="9" customFormat="1" x14ac:dyDescent="0.25">
      <c r="L996" s="31"/>
      <c r="M996" s="31"/>
      <c r="N996" s="31"/>
      <c r="O996" s="31"/>
    </row>
    <row r="997" spans="12:15" s="9" customFormat="1" x14ac:dyDescent="0.25">
      <c r="L997" s="31"/>
      <c r="M997" s="31"/>
      <c r="N997" s="31"/>
      <c r="O997" s="31"/>
    </row>
    <row r="998" spans="12:15" s="9" customFormat="1" x14ac:dyDescent="0.25">
      <c r="L998" s="31"/>
      <c r="M998" s="31"/>
      <c r="N998" s="31"/>
      <c r="O998" s="31"/>
    </row>
    <row r="999" spans="12:15" s="9" customFormat="1" x14ac:dyDescent="0.25">
      <c r="L999" s="31"/>
      <c r="M999" s="31"/>
      <c r="N999" s="31"/>
      <c r="O999" s="31"/>
    </row>
    <row r="1000" spans="12:15" s="9" customFormat="1" x14ac:dyDescent="0.25">
      <c r="L1000" s="31"/>
      <c r="M1000" s="31"/>
      <c r="N1000" s="31"/>
      <c r="O1000" s="31"/>
    </row>
    <row r="1001" spans="12:15" s="9" customFormat="1" x14ac:dyDescent="0.25">
      <c r="L1001" s="31"/>
      <c r="M1001" s="31"/>
      <c r="N1001" s="31"/>
      <c r="O1001" s="31"/>
    </row>
    <row r="1002" spans="12:15" s="9" customFormat="1" x14ac:dyDescent="0.25">
      <c r="L1002" s="31"/>
      <c r="M1002" s="31"/>
      <c r="N1002" s="31"/>
      <c r="O1002" s="31"/>
    </row>
    <row r="1003" spans="12:15" s="9" customFormat="1" x14ac:dyDescent="0.25">
      <c r="L1003" s="31"/>
      <c r="M1003" s="31"/>
      <c r="N1003" s="31"/>
      <c r="O1003" s="31"/>
    </row>
    <row r="1004" spans="12:15" s="9" customFormat="1" x14ac:dyDescent="0.25">
      <c r="L1004" s="31"/>
      <c r="M1004" s="31"/>
      <c r="N1004" s="31"/>
      <c r="O1004" s="31"/>
    </row>
    <row r="1005" spans="12:15" s="9" customFormat="1" x14ac:dyDescent="0.25">
      <c r="L1005" s="31"/>
      <c r="M1005" s="31"/>
      <c r="N1005" s="31"/>
      <c r="O1005" s="31"/>
    </row>
    <row r="1006" spans="12:15" s="9" customFormat="1" x14ac:dyDescent="0.25">
      <c r="L1006" s="31"/>
      <c r="M1006" s="31"/>
      <c r="N1006" s="31"/>
      <c r="O1006" s="31"/>
    </row>
    <row r="1007" spans="12:15" s="9" customFormat="1" x14ac:dyDescent="0.25">
      <c r="L1007" s="31"/>
      <c r="M1007" s="31"/>
      <c r="N1007" s="31"/>
      <c r="O1007" s="31"/>
    </row>
    <row r="1008" spans="12:15" s="9" customFormat="1" x14ac:dyDescent="0.25">
      <c r="L1008" s="31"/>
      <c r="M1008" s="31"/>
      <c r="N1008" s="31"/>
      <c r="O1008" s="31"/>
    </row>
    <row r="1009" spans="12:15" s="9" customFormat="1" x14ac:dyDescent="0.25">
      <c r="L1009" s="31"/>
      <c r="M1009" s="31"/>
      <c r="N1009" s="31"/>
      <c r="O1009" s="31"/>
    </row>
    <row r="1010" spans="12:15" s="9" customFormat="1" x14ac:dyDescent="0.25">
      <c r="L1010" s="31"/>
      <c r="M1010" s="31"/>
      <c r="N1010" s="31"/>
      <c r="O1010" s="31"/>
    </row>
    <row r="1011" spans="12:15" s="9" customFormat="1" x14ac:dyDescent="0.25">
      <c r="L1011" s="31"/>
      <c r="M1011" s="31"/>
      <c r="N1011" s="31"/>
      <c r="O1011" s="31"/>
    </row>
    <row r="1012" spans="12:15" s="9" customFormat="1" x14ac:dyDescent="0.25">
      <c r="L1012" s="31"/>
      <c r="M1012" s="31"/>
      <c r="N1012" s="31"/>
      <c r="O1012" s="31"/>
    </row>
    <row r="1013" spans="12:15" s="9" customFormat="1" x14ac:dyDescent="0.25">
      <c r="L1013" s="31"/>
      <c r="M1013" s="31"/>
      <c r="N1013" s="31"/>
      <c r="O1013" s="31"/>
    </row>
    <row r="1014" spans="12:15" s="9" customFormat="1" x14ac:dyDescent="0.25">
      <c r="L1014" s="31"/>
      <c r="M1014" s="31"/>
      <c r="N1014" s="31"/>
      <c r="O1014" s="31"/>
    </row>
    <row r="1015" spans="12:15" s="9" customFormat="1" x14ac:dyDescent="0.25">
      <c r="L1015" s="31"/>
      <c r="M1015" s="31"/>
      <c r="N1015" s="31"/>
      <c r="O1015" s="31"/>
    </row>
    <row r="1016" spans="12:15" s="9" customFormat="1" x14ac:dyDescent="0.25">
      <c r="L1016" s="31"/>
      <c r="M1016" s="31"/>
      <c r="N1016" s="31"/>
      <c r="O1016" s="31"/>
    </row>
    <row r="1017" spans="12:15" s="9" customFormat="1" x14ac:dyDescent="0.25">
      <c r="L1017" s="31"/>
      <c r="M1017" s="31"/>
      <c r="N1017" s="31"/>
      <c r="O1017" s="31"/>
    </row>
    <row r="1018" spans="12:15" s="9" customFormat="1" x14ac:dyDescent="0.25">
      <c r="L1018" s="31"/>
      <c r="M1018" s="31"/>
      <c r="N1018" s="31"/>
      <c r="O1018" s="31"/>
    </row>
    <row r="1019" spans="12:15" s="9" customFormat="1" x14ac:dyDescent="0.25">
      <c r="L1019" s="31"/>
      <c r="M1019" s="31"/>
      <c r="N1019" s="31"/>
      <c r="O1019" s="31"/>
    </row>
    <row r="1020" spans="12:15" s="9" customFormat="1" x14ac:dyDescent="0.25">
      <c r="L1020" s="31"/>
      <c r="M1020" s="31"/>
      <c r="N1020" s="31"/>
      <c r="O1020" s="31"/>
    </row>
    <row r="1021" spans="12:15" s="9" customFormat="1" x14ac:dyDescent="0.25">
      <c r="L1021" s="31"/>
      <c r="M1021" s="31"/>
      <c r="N1021" s="31"/>
      <c r="O1021" s="31"/>
    </row>
    <row r="1022" spans="12:15" s="9" customFormat="1" x14ac:dyDescent="0.25">
      <c r="L1022" s="31"/>
      <c r="M1022" s="31"/>
      <c r="N1022" s="31"/>
      <c r="O1022" s="31"/>
    </row>
    <row r="1023" spans="12:15" s="9" customFormat="1" x14ac:dyDescent="0.25">
      <c r="L1023" s="31"/>
      <c r="M1023" s="31"/>
      <c r="N1023" s="31"/>
      <c r="O1023" s="31"/>
    </row>
    <row r="1024" spans="12:15" s="9" customFormat="1" x14ac:dyDescent="0.25">
      <c r="L1024" s="31"/>
      <c r="M1024" s="31"/>
      <c r="N1024" s="31"/>
      <c r="O1024" s="31"/>
    </row>
    <row r="1025" spans="12:15" s="9" customFormat="1" x14ac:dyDescent="0.25">
      <c r="L1025" s="31"/>
      <c r="M1025" s="31"/>
      <c r="N1025" s="31"/>
      <c r="O1025" s="31"/>
    </row>
    <row r="1026" spans="12:15" s="9" customFormat="1" x14ac:dyDescent="0.25">
      <c r="L1026" s="31"/>
      <c r="M1026" s="31"/>
      <c r="N1026" s="31"/>
      <c r="O1026" s="31"/>
    </row>
    <row r="1027" spans="12:15" s="9" customFormat="1" x14ac:dyDescent="0.25">
      <c r="L1027" s="31"/>
      <c r="M1027" s="31"/>
      <c r="N1027" s="31"/>
      <c r="O1027" s="31"/>
    </row>
    <row r="1028" spans="12:15" s="9" customFormat="1" x14ac:dyDescent="0.25">
      <c r="L1028" s="31"/>
      <c r="M1028" s="31"/>
      <c r="N1028" s="31"/>
      <c r="O1028" s="31"/>
    </row>
    <row r="1029" spans="12:15" s="9" customFormat="1" x14ac:dyDescent="0.25">
      <c r="L1029" s="31"/>
      <c r="M1029" s="31"/>
      <c r="N1029" s="31"/>
      <c r="O1029" s="31"/>
    </row>
    <row r="1030" spans="12:15" s="9" customFormat="1" x14ac:dyDescent="0.25">
      <c r="L1030" s="31"/>
      <c r="M1030" s="31"/>
      <c r="N1030" s="31"/>
      <c r="O1030" s="31"/>
    </row>
    <row r="1031" spans="12:15" s="9" customFormat="1" x14ac:dyDescent="0.25">
      <c r="L1031" s="31"/>
      <c r="M1031" s="31"/>
      <c r="N1031" s="31"/>
      <c r="O1031" s="31"/>
    </row>
    <row r="1032" spans="12:15" s="9" customFormat="1" x14ac:dyDescent="0.25">
      <c r="L1032" s="31"/>
      <c r="M1032" s="31"/>
      <c r="N1032" s="31"/>
      <c r="O1032" s="31"/>
    </row>
    <row r="1033" spans="12:15" s="9" customFormat="1" x14ac:dyDescent="0.25">
      <c r="L1033" s="31"/>
      <c r="M1033" s="31"/>
      <c r="N1033" s="31"/>
      <c r="O1033" s="31"/>
    </row>
    <row r="1034" spans="12:15" s="9" customFormat="1" x14ac:dyDescent="0.25">
      <c r="L1034" s="31"/>
      <c r="M1034" s="31"/>
      <c r="N1034" s="31"/>
      <c r="O1034" s="31"/>
    </row>
    <row r="1035" spans="12:15" s="9" customFormat="1" x14ac:dyDescent="0.25">
      <c r="L1035" s="31"/>
      <c r="M1035" s="31"/>
      <c r="N1035" s="31"/>
      <c r="O1035" s="31"/>
    </row>
    <row r="1036" spans="12:15" s="9" customFormat="1" x14ac:dyDescent="0.25">
      <c r="L1036" s="31"/>
      <c r="M1036" s="31"/>
      <c r="N1036" s="31"/>
      <c r="O1036" s="31"/>
    </row>
    <row r="1037" spans="12:15" s="9" customFormat="1" x14ac:dyDescent="0.25">
      <c r="L1037" s="31"/>
      <c r="M1037" s="31"/>
      <c r="N1037" s="31"/>
      <c r="O1037" s="31"/>
    </row>
    <row r="1038" spans="12:15" s="9" customFormat="1" x14ac:dyDescent="0.25">
      <c r="L1038" s="31"/>
      <c r="M1038" s="31"/>
      <c r="N1038" s="31"/>
      <c r="O1038" s="31"/>
    </row>
    <row r="1039" spans="12:15" s="9" customFormat="1" x14ac:dyDescent="0.25">
      <c r="L1039" s="31"/>
      <c r="M1039" s="31"/>
      <c r="N1039" s="31"/>
      <c r="O1039" s="31"/>
    </row>
    <row r="1040" spans="12:15" s="9" customFormat="1" x14ac:dyDescent="0.25">
      <c r="L1040" s="31"/>
      <c r="M1040" s="31"/>
      <c r="N1040" s="31"/>
      <c r="O1040" s="31"/>
    </row>
    <row r="1041" spans="12:15" s="9" customFormat="1" x14ac:dyDescent="0.25">
      <c r="L1041" s="31"/>
      <c r="M1041" s="31"/>
      <c r="N1041" s="31"/>
      <c r="O1041" s="31"/>
    </row>
    <row r="1042" spans="12:15" s="9" customFormat="1" x14ac:dyDescent="0.25">
      <c r="L1042" s="31"/>
      <c r="M1042" s="31"/>
      <c r="N1042" s="31"/>
      <c r="O1042" s="31"/>
    </row>
    <row r="1043" spans="12:15" s="9" customFormat="1" x14ac:dyDescent="0.25">
      <c r="L1043" s="31"/>
      <c r="M1043" s="31"/>
      <c r="N1043" s="31"/>
      <c r="O1043" s="31"/>
    </row>
    <row r="1044" spans="12:15" s="9" customFormat="1" x14ac:dyDescent="0.25">
      <c r="L1044" s="31"/>
      <c r="M1044" s="31"/>
      <c r="N1044" s="31"/>
      <c r="O1044" s="31"/>
    </row>
    <row r="1045" spans="12:15" s="9" customFormat="1" x14ac:dyDescent="0.25">
      <c r="L1045" s="31"/>
      <c r="M1045" s="31"/>
      <c r="N1045" s="31"/>
      <c r="O1045" s="31"/>
    </row>
    <row r="1046" spans="12:15" s="9" customFormat="1" x14ac:dyDescent="0.25">
      <c r="L1046" s="31"/>
      <c r="M1046" s="31"/>
      <c r="N1046" s="31"/>
      <c r="O1046" s="31"/>
    </row>
    <row r="1047" spans="12:15" s="9" customFormat="1" x14ac:dyDescent="0.25">
      <c r="L1047" s="31"/>
      <c r="M1047" s="31"/>
      <c r="N1047" s="31"/>
      <c r="O1047" s="31"/>
    </row>
    <row r="1048" spans="12:15" s="9" customFormat="1" x14ac:dyDescent="0.25">
      <c r="L1048" s="31"/>
      <c r="M1048" s="31"/>
      <c r="N1048" s="31"/>
      <c r="O1048" s="31"/>
    </row>
    <row r="1049" spans="12:15" s="9" customFormat="1" x14ac:dyDescent="0.25">
      <c r="L1049" s="31"/>
      <c r="M1049" s="31"/>
      <c r="N1049" s="31"/>
      <c r="O1049" s="31"/>
    </row>
    <row r="1050" spans="12:15" s="9" customFormat="1" x14ac:dyDescent="0.25">
      <c r="L1050" s="31"/>
      <c r="M1050" s="31"/>
      <c r="N1050" s="31"/>
      <c r="O1050" s="31"/>
    </row>
    <row r="1051" spans="12:15" s="9" customFormat="1" x14ac:dyDescent="0.25">
      <c r="L1051" s="31"/>
      <c r="M1051" s="31"/>
      <c r="N1051" s="31"/>
      <c r="O1051" s="31"/>
    </row>
    <row r="1052" spans="12:15" s="9" customFormat="1" x14ac:dyDescent="0.25">
      <c r="L1052" s="31"/>
      <c r="M1052" s="31"/>
      <c r="N1052" s="31"/>
      <c r="O1052" s="31"/>
    </row>
    <row r="1053" spans="12:15" s="9" customFormat="1" x14ac:dyDescent="0.25">
      <c r="L1053" s="31"/>
      <c r="M1053" s="31"/>
      <c r="N1053" s="31"/>
      <c r="O1053" s="31"/>
    </row>
    <row r="1054" spans="12:15" s="9" customFormat="1" x14ac:dyDescent="0.25">
      <c r="L1054" s="31"/>
      <c r="M1054" s="31"/>
      <c r="N1054" s="31"/>
      <c r="O1054" s="31"/>
    </row>
    <row r="1055" spans="12:15" s="9" customFormat="1" x14ac:dyDescent="0.25">
      <c r="L1055" s="31"/>
      <c r="M1055" s="31"/>
      <c r="N1055" s="31"/>
      <c r="O1055" s="31"/>
    </row>
    <row r="1056" spans="12:15" s="9" customFormat="1" x14ac:dyDescent="0.25">
      <c r="L1056" s="31"/>
      <c r="M1056" s="31"/>
      <c r="N1056" s="31"/>
      <c r="O1056" s="31"/>
    </row>
    <row r="1057" spans="12:15" s="9" customFormat="1" x14ac:dyDescent="0.25">
      <c r="L1057" s="31"/>
      <c r="M1057" s="31"/>
      <c r="N1057" s="31"/>
      <c r="O1057" s="31"/>
    </row>
    <row r="1058" spans="12:15" s="9" customFormat="1" x14ac:dyDescent="0.25">
      <c r="L1058" s="31"/>
      <c r="M1058" s="31"/>
      <c r="N1058" s="31"/>
      <c r="O1058" s="31"/>
    </row>
    <row r="1059" spans="12:15" s="9" customFormat="1" x14ac:dyDescent="0.25">
      <c r="L1059" s="31"/>
      <c r="M1059" s="31"/>
      <c r="N1059" s="31"/>
      <c r="O1059" s="31"/>
    </row>
    <row r="1060" spans="12:15" s="9" customFormat="1" x14ac:dyDescent="0.25">
      <c r="L1060" s="31"/>
      <c r="M1060" s="31"/>
      <c r="N1060" s="31"/>
      <c r="O1060" s="31"/>
    </row>
    <row r="1061" spans="12:15" s="9" customFormat="1" x14ac:dyDescent="0.25">
      <c r="L1061" s="31"/>
      <c r="M1061" s="31"/>
      <c r="N1061" s="31"/>
      <c r="O1061" s="31"/>
    </row>
    <row r="1062" spans="12:15" s="9" customFormat="1" x14ac:dyDescent="0.25">
      <c r="L1062" s="31"/>
      <c r="M1062" s="31"/>
      <c r="N1062" s="31"/>
      <c r="O1062" s="31"/>
    </row>
    <row r="1063" spans="12:15" s="9" customFormat="1" x14ac:dyDescent="0.25">
      <c r="L1063" s="31"/>
      <c r="M1063" s="31"/>
      <c r="N1063" s="31"/>
      <c r="O1063" s="31"/>
    </row>
    <row r="1064" spans="12:15" s="9" customFormat="1" x14ac:dyDescent="0.25">
      <c r="L1064" s="31"/>
      <c r="M1064" s="31"/>
      <c r="N1064" s="31"/>
      <c r="O1064" s="31"/>
    </row>
    <row r="1065" spans="12:15" s="9" customFormat="1" x14ac:dyDescent="0.25">
      <c r="L1065" s="31"/>
      <c r="M1065" s="31"/>
      <c r="N1065" s="31"/>
      <c r="O1065" s="31"/>
    </row>
    <row r="1066" spans="12:15" s="9" customFormat="1" x14ac:dyDescent="0.25">
      <c r="L1066" s="31"/>
      <c r="M1066" s="31"/>
      <c r="N1066" s="31"/>
      <c r="O1066" s="31"/>
    </row>
    <row r="1067" spans="12:15" s="9" customFormat="1" x14ac:dyDescent="0.25">
      <c r="L1067" s="31"/>
      <c r="M1067" s="31"/>
      <c r="N1067" s="31"/>
      <c r="O1067" s="31"/>
    </row>
    <row r="1068" spans="12:15" s="9" customFormat="1" x14ac:dyDescent="0.25">
      <c r="L1068" s="31"/>
      <c r="M1068" s="31"/>
      <c r="N1068" s="31"/>
      <c r="O1068" s="31"/>
    </row>
    <row r="1069" spans="12:15" s="9" customFormat="1" x14ac:dyDescent="0.25">
      <c r="L1069" s="31"/>
      <c r="M1069" s="31"/>
      <c r="N1069" s="31"/>
      <c r="O1069" s="31"/>
    </row>
    <row r="1070" spans="12:15" s="9" customFormat="1" x14ac:dyDescent="0.25">
      <c r="L1070" s="31"/>
      <c r="M1070" s="31"/>
      <c r="N1070" s="31"/>
      <c r="O1070" s="31"/>
    </row>
    <row r="1071" spans="12:15" s="9" customFormat="1" x14ac:dyDescent="0.25">
      <c r="L1071" s="31"/>
      <c r="M1071" s="31"/>
      <c r="N1071" s="31"/>
      <c r="O1071" s="31"/>
    </row>
    <row r="1072" spans="12:15" s="9" customFormat="1" x14ac:dyDescent="0.25">
      <c r="L1072" s="31"/>
      <c r="M1072" s="31"/>
      <c r="N1072" s="31"/>
      <c r="O1072" s="31"/>
    </row>
    <row r="1073" spans="12:15" s="9" customFormat="1" x14ac:dyDescent="0.25">
      <c r="L1073" s="31"/>
      <c r="M1073" s="31"/>
      <c r="N1073" s="31"/>
      <c r="O1073" s="31"/>
    </row>
    <row r="1074" spans="12:15" s="9" customFormat="1" x14ac:dyDescent="0.25">
      <c r="L1074" s="31"/>
      <c r="M1074" s="31"/>
      <c r="N1074" s="31"/>
      <c r="O1074" s="31"/>
    </row>
    <row r="1075" spans="12:15" s="9" customFormat="1" x14ac:dyDescent="0.25">
      <c r="L1075" s="31"/>
      <c r="M1075" s="31"/>
      <c r="N1075" s="31"/>
      <c r="O1075" s="31"/>
    </row>
    <row r="1076" spans="12:15" s="9" customFormat="1" x14ac:dyDescent="0.25">
      <c r="L1076" s="31"/>
      <c r="M1076" s="31"/>
      <c r="N1076" s="31"/>
      <c r="O1076" s="31"/>
    </row>
    <row r="1077" spans="12:15" s="9" customFormat="1" x14ac:dyDescent="0.25">
      <c r="L1077" s="31"/>
      <c r="M1077" s="31"/>
      <c r="N1077" s="31"/>
      <c r="O1077" s="31"/>
    </row>
    <row r="1078" spans="12:15" s="9" customFormat="1" x14ac:dyDescent="0.25">
      <c r="L1078" s="31"/>
      <c r="M1078" s="31"/>
      <c r="N1078" s="31"/>
      <c r="O1078" s="31"/>
    </row>
    <row r="1079" spans="12:15" s="9" customFormat="1" x14ac:dyDescent="0.25">
      <c r="L1079" s="31"/>
      <c r="M1079" s="31"/>
      <c r="N1079" s="31"/>
      <c r="O1079" s="31"/>
    </row>
    <row r="1080" spans="12:15" s="9" customFormat="1" x14ac:dyDescent="0.25">
      <c r="L1080" s="31"/>
      <c r="M1080" s="31"/>
      <c r="N1080" s="31"/>
      <c r="O1080" s="31"/>
    </row>
    <row r="1081" spans="12:15" s="9" customFormat="1" x14ac:dyDescent="0.25">
      <c r="L1081" s="31"/>
      <c r="M1081" s="31"/>
      <c r="N1081" s="31"/>
      <c r="O1081" s="31"/>
    </row>
    <row r="1082" spans="12:15" s="9" customFormat="1" x14ac:dyDescent="0.25">
      <c r="L1082" s="31"/>
      <c r="M1082" s="31"/>
      <c r="N1082" s="31"/>
      <c r="O1082" s="31"/>
    </row>
    <row r="1083" spans="12:15" s="9" customFormat="1" x14ac:dyDescent="0.25">
      <c r="L1083" s="31"/>
      <c r="M1083" s="31"/>
      <c r="N1083" s="31"/>
      <c r="O1083" s="31"/>
    </row>
    <row r="1084" spans="12:15" s="9" customFormat="1" x14ac:dyDescent="0.25">
      <c r="L1084" s="31"/>
      <c r="M1084" s="31"/>
      <c r="N1084" s="31"/>
      <c r="O1084" s="31"/>
    </row>
    <row r="1085" spans="12:15" s="9" customFormat="1" x14ac:dyDescent="0.25">
      <c r="L1085" s="31"/>
      <c r="M1085" s="31"/>
      <c r="N1085" s="31"/>
      <c r="O1085" s="31"/>
    </row>
    <row r="1086" spans="12:15" s="9" customFormat="1" x14ac:dyDescent="0.25">
      <c r="L1086" s="31"/>
      <c r="M1086" s="31"/>
      <c r="N1086" s="31"/>
      <c r="O1086" s="31"/>
    </row>
    <row r="1087" spans="12:15" s="9" customFormat="1" x14ac:dyDescent="0.25">
      <c r="L1087" s="31"/>
      <c r="M1087" s="31"/>
      <c r="N1087" s="31"/>
      <c r="O1087" s="31"/>
    </row>
    <row r="1088" spans="12:15" s="9" customFormat="1" x14ac:dyDescent="0.25">
      <c r="L1088" s="31"/>
      <c r="M1088" s="31"/>
      <c r="N1088" s="31"/>
      <c r="O1088" s="31"/>
    </row>
    <row r="1089" spans="12:15" s="9" customFormat="1" x14ac:dyDescent="0.25">
      <c r="L1089" s="31"/>
      <c r="M1089" s="31"/>
      <c r="N1089" s="31"/>
      <c r="O1089" s="31"/>
    </row>
    <row r="1090" spans="12:15" s="9" customFormat="1" x14ac:dyDescent="0.25">
      <c r="L1090" s="31"/>
      <c r="M1090" s="31"/>
      <c r="N1090" s="31"/>
      <c r="O1090" s="31"/>
    </row>
    <row r="1091" spans="12:15" s="9" customFormat="1" x14ac:dyDescent="0.25">
      <c r="L1091" s="31"/>
      <c r="M1091" s="31"/>
      <c r="N1091" s="31"/>
      <c r="O1091" s="31"/>
    </row>
    <row r="1092" spans="12:15" s="9" customFormat="1" x14ac:dyDescent="0.25">
      <c r="L1092" s="31"/>
      <c r="M1092" s="31"/>
      <c r="N1092" s="31"/>
      <c r="O1092" s="31"/>
    </row>
    <row r="1093" spans="12:15" s="9" customFormat="1" x14ac:dyDescent="0.25">
      <c r="L1093" s="31"/>
      <c r="M1093" s="31"/>
      <c r="N1093" s="31"/>
      <c r="O1093" s="31"/>
    </row>
    <row r="1094" spans="12:15" s="9" customFormat="1" x14ac:dyDescent="0.25">
      <c r="L1094" s="31"/>
      <c r="M1094" s="31"/>
      <c r="N1094" s="31"/>
      <c r="O1094" s="31"/>
    </row>
    <row r="1095" spans="12:15" s="9" customFormat="1" x14ac:dyDescent="0.25">
      <c r="L1095" s="31"/>
      <c r="M1095" s="31"/>
      <c r="N1095" s="31"/>
      <c r="O1095" s="31"/>
    </row>
    <row r="1096" spans="12:15" s="9" customFormat="1" x14ac:dyDescent="0.25">
      <c r="L1096" s="31"/>
      <c r="M1096" s="31"/>
      <c r="N1096" s="31"/>
      <c r="O1096" s="31"/>
    </row>
    <row r="1097" spans="12:15" s="9" customFormat="1" x14ac:dyDescent="0.25">
      <c r="L1097" s="31"/>
      <c r="M1097" s="31"/>
      <c r="N1097" s="31"/>
      <c r="O1097" s="31"/>
    </row>
    <row r="1098" spans="12:15" s="9" customFormat="1" x14ac:dyDescent="0.25">
      <c r="L1098" s="31"/>
      <c r="M1098" s="31"/>
      <c r="N1098" s="31"/>
      <c r="O1098" s="31"/>
    </row>
    <row r="1099" spans="12:15" s="9" customFormat="1" x14ac:dyDescent="0.25">
      <c r="L1099" s="31"/>
      <c r="M1099" s="31"/>
      <c r="N1099" s="31"/>
      <c r="O1099" s="31"/>
    </row>
    <row r="1100" spans="12:15" s="9" customFormat="1" x14ac:dyDescent="0.25">
      <c r="L1100" s="31"/>
      <c r="M1100" s="31"/>
      <c r="N1100" s="31"/>
      <c r="O1100" s="31"/>
    </row>
    <row r="1101" spans="12:15" s="9" customFormat="1" x14ac:dyDescent="0.25">
      <c r="L1101" s="31"/>
      <c r="M1101" s="31"/>
      <c r="N1101" s="31"/>
      <c r="O1101" s="31"/>
    </row>
    <row r="1102" spans="12:15" s="9" customFormat="1" x14ac:dyDescent="0.25">
      <c r="L1102" s="31"/>
      <c r="M1102" s="31"/>
      <c r="N1102" s="31"/>
      <c r="O1102" s="31"/>
    </row>
    <row r="1103" spans="12:15" s="9" customFormat="1" x14ac:dyDescent="0.25">
      <c r="L1103" s="31"/>
      <c r="M1103" s="31"/>
      <c r="N1103" s="31"/>
      <c r="O1103" s="31"/>
    </row>
    <row r="1104" spans="12:15" s="9" customFormat="1" x14ac:dyDescent="0.25">
      <c r="L1104" s="31"/>
      <c r="M1104" s="31"/>
      <c r="N1104" s="31"/>
      <c r="O1104" s="31"/>
    </row>
    <row r="1105" spans="12:15" s="9" customFormat="1" x14ac:dyDescent="0.25">
      <c r="L1105" s="31"/>
      <c r="M1105" s="31"/>
      <c r="N1105" s="31"/>
      <c r="O1105" s="31"/>
    </row>
    <row r="1106" spans="12:15" s="9" customFormat="1" x14ac:dyDescent="0.25">
      <c r="L1106" s="31"/>
      <c r="M1106" s="31"/>
      <c r="N1106" s="31"/>
      <c r="O1106" s="31"/>
    </row>
    <row r="1107" spans="12:15" s="9" customFormat="1" x14ac:dyDescent="0.25">
      <c r="L1107" s="31"/>
      <c r="M1107" s="31"/>
      <c r="N1107" s="31"/>
      <c r="O1107" s="31"/>
    </row>
    <row r="1108" spans="12:15" s="9" customFormat="1" x14ac:dyDescent="0.25">
      <c r="L1108" s="31"/>
      <c r="M1108" s="31"/>
      <c r="N1108" s="31"/>
      <c r="O1108" s="31"/>
    </row>
    <row r="1109" spans="12:15" s="9" customFormat="1" x14ac:dyDescent="0.25">
      <c r="L1109" s="31"/>
      <c r="M1109" s="31"/>
      <c r="N1109" s="31"/>
      <c r="O1109" s="31"/>
    </row>
    <row r="1110" spans="12:15" s="9" customFormat="1" x14ac:dyDescent="0.25">
      <c r="L1110" s="31"/>
      <c r="M1110" s="31"/>
      <c r="N1110" s="31"/>
      <c r="O1110" s="31"/>
    </row>
    <row r="1111" spans="12:15" s="9" customFormat="1" x14ac:dyDescent="0.25">
      <c r="L1111" s="31"/>
      <c r="M1111" s="31"/>
      <c r="N1111" s="31"/>
      <c r="O1111" s="31"/>
    </row>
    <row r="1112" spans="12:15" s="9" customFormat="1" x14ac:dyDescent="0.25">
      <c r="L1112" s="31"/>
      <c r="M1112" s="31"/>
      <c r="N1112" s="31"/>
      <c r="O1112" s="31"/>
    </row>
    <row r="1113" spans="12:15" s="9" customFormat="1" x14ac:dyDescent="0.25">
      <c r="L1113" s="31"/>
      <c r="M1113" s="31"/>
      <c r="N1113" s="31"/>
      <c r="O1113" s="31"/>
    </row>
    <row r="1114" spans="12:15" s="9" customFormat="1" x14ac:dyDescent="0.25">
      <c r="L1114" s="31"/>
      <c r="M1114" s="31"/>
      <c r="N1114" s="31"/>
      <c r="O1114" s="31"/>
    </row>
    <row r="1115" spans="12:15" s="9" customFormat="1" x14ac:dyDescent="0.25">
      <c r="L1115" s="31"/>
      <c r="M1115" s="31"/>
      <c r="N1115" s="31"/>
      <c r="O1115" s="31"/>
    </row>
    <row r="1116" spans="12:15" s="9" customFormat="1" x14ac:dyDescent="0.25">
      <c r="L1116" s="31"/>
      <c r="M1116" s="31"/>
      <c r="N1116" s="31"/>
      <c r="O1116" s="31"/>
    </row>
    <row r="1117" spans="12:15" s="9" customFormat="1" x14ac:dyDescent="0.25">
      <c r="L1117" s="31"/>
      <c r="M1117" s="31"/>
      <c r="N1117" s="31"/>
      <c r="O1117" s="31"/>
    </row>
    <row r="1118" spans="12:15" s="9" customFormat="1" x14ac:dyDescent="0.25">
      <c r="L1118" s="31"/>
      <c r="M1118" s="31"/>
      <c r="N1118" s="31"/>
      <c r="O1118" s="31"/>
    </row>
    <row r="1119" spans="12:15" s="9" customFormat="1" x14ac:dyDescent="0.25">
      <c r="L1119" s="31"/>
      <c r="M1119" s="31"/>
      <c r="N1119" s="31"/>
      <c r="O1119" s="31"/>
    </row>
    <row r="1120" spans="12:15" s="9" customFormat="1" x14ac:dyDescent="0.25">
      <c r="L1120" s="31"/>
      <c r="M1120" s="31"/>
      <c r="N1120" s="31"/>
      <c r="O1120" s="31"/>
    </row>
    <row r="1121" spans="12:15" s="9" customFormat="1" x14ac:dyDescent="0.25">
      <c r="L1121" s="31"/>
      <c r="M1121" s="31"/>
      <c r="N1121" s="31"/>
      <c r="O1121" s="31"/>
    </row>
    <row r="1122" spans="12:15" s="9" customFormat="1" x14ac:dyDescent="0.25">
      <c r="L1122" s="31"/>
      <c r="M1122" s="31"/>
      <c r="N1122" s="31"/>
      <c r="O1122" s="31"/>
    </row>
    <row r="1123" spans="12:15" s="9" customFormat="1" x14ac:dyDescent="0.25">
      <c r="L1123" s="31"/>
      <c r="M1123" s="31"/>
      <c r="N1123" s="31"/>
      <c r="O1123" s="31"/>
    </row>
    <row r="1124" spans="12:15" s="9" customFormat="1" x14ac:dyDescent="0.25">
      <c r="L1124" s="31"/>
      <c r="M1124" s="31"/>
      <c r="N1124" s="31"/>
      <c r="O1124" s="31"/>
    </row>
    <row r="1125" spans="12:15" s="9" customFormat="1" x14ac:dyDescent="0.25">
      <c r="L1125" s="31"/>
      <c r="M1125" s="31"/>
      <c r="N1125" s="31"/>
      <c r="O1125" s="31"/>
    </row>
    <row r="1126" spans="12:15" s="9" customFormat="1" x14ac:dyDescent="0.25">
      <c r="L1126" s="31"/>
      <c r="M1126" s="31"/>
      <c r="N1126" s="31"/>
      <c r="O1126" s="31"/>
    </row>
    <row r="1127" spans="12:15" s="9" customFormat="1" x14ac:dyDescent="0.25">
      <c r="L1127" s="31"/>
      <c r="M1127" s="31"/>
      <c r="N1127" s="31"/>
      <c r="O1127" s="31"/>
    </row>
    <row r="1128" spans="12:15" s="9" customFormat="1" x14ac:dyDescent="0.25">
      <c r="L1128" s="31"/>
      <c r="M1128" s="31"/>
      <c r="N1128" s="31"/>
      <c r="O1128" s="31"/>
    </row>
    <row r="1129" spans="12:15" s="9" customFormat="1" x14ac:dyDescent="0.25">
      <c r="L1129" s="31"/>
      <c r="M1129" s="31"/>
      <c r="N1129" s="31"/>
      <c r="O1129" s="31"/>
    </row>
    <row r="1130" spans="12:15" s="9" customFormat="1" x14ac:dyDescent="0.25">
      <c r="L1130" s="31"/>
      <c r="M1130" s="31"/>
      <c r="N1130" s="31"/>
      <c r="O1130" s="31"/>
    </row>
    <row r="1131" spans="12:15" s="9" customFormat="1" x14ac:dyDescent="0.25">
      <c r="L1131" s="31"/>
      <c r="M1131" s="31"/>
      <c r="N1131" s="31"/>
      <c r="O1131" s="31"/>
    </row>
    <row r="1132" spans="12:15" s="9" customFormat="1" x14ac:dyDescent="0.25">
      <c r="L1132" s="31"/>
      <c r="M1132" s="31"/>
      <c r="N1132" s="31"/>
      <c r="O1132" s="31"/>
    </row>
    <row r="1133" spans="12:15" s="9" customFormat="1" x14ac:dyDescent="0.25">
      <c r="L1133" s="31"/>
      <c r="M1133" s="31"/>
      <c r="N1133" s="31"/>
      <c r="O1133" s="31"/>
    </row>
    <row r="1134" spans="12:15" s="9" customFormat="1" x14ac:dyDescent="0.25">
      <c r="L1134" s="31"/>
      <c r="M1134" s="31"/>
      <c r="N1134" s="31"/>
      <c r="O1134" s="31"/>
    </row>
    <row r="1135" spans="12:15" s="9" customFormat="1" x14ac:dyDescent="0.25">
      <c r="L1135" s="31"/>
      <c r="M1135" s="31"/>
      <c r="N1135" s="31"/>
      <c r="O1135" s="31"/>
    </row>
    <row r="1136" spans="12:15" s="9" customFormat="1" x14ac:dyDescent="0.25">
      <c r="L1136" s="31"/>
      <c r="M1136" s="31"/>
      <c r="N1136" s="31"/>
      <c r="O1136" s="31"/>
    </row>
    <row r="1137" spans="12:15" s="9" customFormat="1" x14ac:dyDescent="0.25">
      <c r="L1137" s="31"/>
      <c r="M1137" s="31"/>
      <c r="N1137" s="31"/>
      <c r="O1137" s="31"/>
    </row>
    <row r="1138" spans="12:15" s="9" customFormat="1" x14ac:dyDescent="0.25">
      <c r="L1138" s="31"/>
      <c r="M1138" s="31"/>
      <c r="N1138" s="31"/>
      <c r="O1138" s="31"/>
    </row>
    <row r="1139" spans="12:15" s="9" customFormat="1" x14ac:dyDescent="0.25">
      <c r="L1139" s="31"/>
      <c r="M1139" s="31"/>
      <c r="N1139" s="31"/>
      <c r="O1139" s="31"/>
    </row>
    <row r="1140" spans="12:15" s="9" customFormat="1" x14ac:dyDescent="0.25">
      <c r="L1140" s="31"/>
      <c r="M1140" s="31"/>
      <c r="N1140" s="31"/>
      <c r="O1140" s="31"/>
    </row>
    <row r="1141" spans="12:15" s="9" customFormat="1" x14ac:dyDescent="0.25">
      <c r="L1141" s="31"/>
      <c r="M1141" s="31"/>
      <c r="N1141" s="31"/>
      <c r="O1141" s="31"/>
    </row>
    <row r="1142" spans="12:15" s="9" customFormat="1" x14ac:dyDescent="0.25">
      <c r="L1142" s="31"/>
      <c r="M1142" s="31"/>
      <c r="N1142" s="31"/>
      <c r="O1142" s="31"/>
    </row>
    <row r="1143" spans="12:15" s="9" customFormat="1" x14ac:dyDescent="0.25">
      <c r="L1143" s="31"/>
      <c r="M1143" s="31"/>
      <c r="N1143" s="31"/>
      <c r="O1143" s="31"/>
    </row>
    <row r="1144" spans="12:15" s="9" customFormat="1" x14ac:dyDescent="0.25">
      <c r="L1144" s="31"/>
      <c r="M1144" s="31"/>
      <c r="N1144" s="31"/>
      <c r="O1144" s="31"/>
    </row>
    <row r="1145" spans="12:15" s="9" customFormat="1" x14ac:dyDescent="0.25">
      <c r="L1145" s="31"/>
      <c r="M1145" s="31"/>
      <c r="N1145" s="31"/>
      <c r="O1145" s="31"/>
    </row>
    <row r="1146" spans="12:15" s="9" customFormat="1" x14ac:dyDescent="0.25">
      <c r="L1146" s="31"/>
      <c r="M1146" s="31"/>
      <c r="N1146" s="31"/>
      <c r="O1146" s="31"/>
    </row>
    <row r="1147" spans="12:15" s="9" customFormat="1" x14ac:dyDescent="0.25">
      <c r="L1147" s="31"/>
      <c r="M1147" s="31"/>
      <c r="N1147" s="31"/>
      <c r="O1147" s="31"/>
    </row>
    <row r="1148" spans="12:15" s="9" customFormat="1" x14ac:dyDescent="0.25">
      <c r="L1148" s="31"/>
      <c r="M1148" s="31"/>
      <c r="N1148" s="31"/>
      <c r="O1148" s="31"/>
    </row>
    <row r="1149" spans="12:15" s="9" customFormat="1" x14ac:dyDescent="0.25">
      <c r="L1149" s="31"/>
      <c r="M1149" s="31"/>
      <c r="N1149" s="31"/>
      <c r="O1149" s="31"/>
    </row>
    <row r="1150" spans="12:15" s="9" customFormat="1" x14ac:dyDescent="0.25">
      <c r="L1150" s="31"/>
      <c r="M1150" s="31"/>
      <c r="N1150" s="31"/>
      <c r="O1150" s="31"/>
    </row>
    <row r="1151" spans="12:15" s="9" customFormat="1" x14ac:dyDescent="0.25">
      <c r="L1151" s="31"/>
      <c r="M1151" s="31"/>
      <c r="N1151" s="31"/>
      <c r="O1151" s="31"/>
    </row>
    <row r="1152" spans="12:15" s="9" customFormat="1" x14ac:dyDescent="0.25">
      <c r="L1152" s="31"/>
      <c r="M1152" s="31"/>
      <c r="N1152" s="31"/>
      <c r="O1152" s="31"/>
    </row>
    <row r="1153" spans="12:15" s="9" customFormat="1" x14ac:dyDescent="0.25">
      <c r="L1153" s="31"/>
      <c r="M1153" s="31"/>
      <c r="N1153" s="31"/>
      <c r="O1153" s="31"/>
    </row>
    <row r="1154" spans="12:15" s="9" customFormat="1" x14ac:dyDescent="0.25">
      <c r="L1154" s="31"/>
      <c r="M1154" s="31"/>
      <c r="N1154" s="31"/>
      <c r="O1154" s="31"/>
    </row>
    <row r="1155" spans="12:15" s="9" customFormat="1" x14ac:dyDescent="0.25">
      <c r="L1155" s="31"/>
      <c r="M1155" s="31"/>
      <c r="N1155" s="31"/>
      <c r="O1155" s="31"/>
    </row>
    <row r="1156" spans="12:15" s="9" customFormat="1" x14ac:dyDescent="0.25">
      <c r="L1156" s="31"/>
      <c r="M1156" s="31"/>
      <c r="N1156" s="31"/>
      <c r="O1156" s="31"/>
    </row>
    <row r="1157" spans="12:15" s="9" customFormat="1" x14ac:dyDescent="0.25">
      <c r="L1157" s="31"/>
      <c r="M1157" s="31"/>
      <c r="N1157" s="31"/>
      <c r="O1157" s="31"/>
    </row>
    <row r="1158" spans="12:15" s="9" customFormat="1" x14ac:dyDescent="0.25">
      <c r="L1158" s="31"/>
      <c r="M1158" s="31"/>
      <c r="N1158" s="31"/>
      <c r="O1158" s="31"/>
    </row>
    <row r="1159" spans="12:15" s="9" customFormat="1" x14ac:dyDescent="0.25">
      <c r="L1159" s="31"/>
      <c r="M1159" s="31"/>
      <c r="N1159" s="31"/>
      <c r="O1159" s="31"/>
    </row>
    <row r="1160" spans="12:15" s="9" customFormat="1" x14ac:dyDescent="0.25">
      <c r="L1160" s="31"/>
      <c r="M1160" s="31"/>
      <c r="N1160" s="31"/>
      <c r="O1160" s="31"/>
    </row>
    <row r="1161" spans="12:15" s="9" customFormat="1" x14ac:dyDescent="0.25">
      <c r="L1161" s="31"/>
      <c r="M1161" s="31"/>
      <c r="N1161" s="31"/>
      <c r="O1161" s="31"/>
    </row>
    <row r="1162" spans="12:15" s="9" customFormat="1" x14ac:dyDescent="0.25">
      <c r="L1162" s="31"/>
      <c r="M1162" s="31"/>
      <c r="N1162" s="31"/>
      <c r="O1162" s="31"/>
    </row>
    <row r="1163" spans="12:15" s="9" customFormat="1" x14ac:dyDescent="0.25">
      <c r="L1163" s="31"/>
      <c r="M1163" s="31"/>
      <c r="N1163" s="31"/>
      <c r="O1163" s="31"/>
    </row>
    <row r="1164" spans="12:15" s="9" customFormat="1" x14ac:dyDescent="0.25">
      <c r="L1164" s="31"/>
      <c r="M1164" s="31"/>
      <c r="N1164" s="31"/>
      <c r="O1164" s="31"/>
    </row>
    <row r="1165" spans="12:15" s="9" customFormat="1" x14ac:dyDescent="0.25">
      <c r="L1165" s="31"/>
      <c r="M1165" s="31"/>
      <c r="N1165" s="31"/>
      <c r="O1165" s="31"/>
    </row>
    <row r="1166" spans="12:15" s="9" customFormat="1" x14ac:dyDescent="0.25">
      <c r="L1166" s="31"/>
      <c r="M1166" s="31"/>
      <c r="N1166" s="31"/>
      <c r="O1166" s="31"/>
    </row>
    <row r="1167" spans="12:15" s="9" customFormat="1" x14ac:dyDescent="0.25">
      <c r="L1167" s="31"/>
      <c r="M1167" s="31"/>
      <c r="N1167" s="31"/>
      <c r="O1167" s="31"/>
    </row>
    <row r="1168" spans="12:15" s="9" customFormat="1" x14ac:dyDescent="0.25">
      <c r="L1168" s="31"/>
      <c r="M1168" s="31"/>
      <c r="N1168" s="31"/>
      <c r="O1168" s="31"/>
    </row>
    <row r="1169" spans="12:15" s="9" customFormat="1" x14ac:dyDescent="0.25">
      <c r="L1169" s="31"/>
      <c r="M1169" s="31"/>
      <c r="N1169" s="31"/>
      <c r="O1169" s="31"/>
    </row>
    <row r="1170" spans="12:15" s="9" customFormat="1" x14ac:dyDescent="0.25">
      <c r="L1170" s="31"/>
      <c r="M1170" s="31"/>
      <c r="N1170" s="31"/>
      <c r="O1170" s="31"/>
    </row>
    <row r="1171" spans="12:15" s="9" customFormat="1" x14ac:dyDescent="0.25">
      <c r="L1171" s="31"/>
      <c r="M1171" s="31"/>
      <c r="N1171" s="31"/>
      <c r="O1171" s="31"/>
    </row>
    <row r="1172" spans="12:15" s="9" customFormat="1" x14ac:dyDescent="0.25">
      <c r="L1172" s="31"/>
      <c r="M1172" s="31"/>
      <c r="N1172" s="31"/>
      <c r="O1172" s="31"/>
    </row>
    <row r="1173" spans="12:15" s="9" customFormat="1" x14ac:dyDescent="0.25">
      <c r="L1173" s="31"/>
      <c r="M1173" s="31"/>
      <c r="N1173" s="31"/>
      <c r="O1173" s="31"/>
    </row>
    <row r="1174" spans="12:15" s="9" customFormat="1" x14ac:dyDescent="0.25">
      <c r="L1174" s="31"/>
      <c r="M1174" s="31"/>
      <c r="N1174" s="31"/>
      <c r="O1174" s="31"/>
    </row>
    <row r="1175" spans="12:15" s="9" customFormat="1" x14ac:dyDescent="0.25">
      <c r="L1175" s="31"/>
      <c r="M1175" s="31"/>
      <c r="N1175" s="31"/>
      <c r="O1175" s="31"/>
    </row>
    <row r="1176" spans="12:15" s="9" customFormat="1" x14ac:dyDescent="0.25">
      <c r="L1176" s="31"/>
      <c r="M1176" s="31"/>
      <c r="N1176" s="31"/>
      <c r="O1176" s="31"/>
    </row>
    <row r="1177" spans="12:15" s="9" customFormat="1" x14ac:dyDescent="0.25">
      <c r="L1177" s="31"/>
      <c r="M1177" s="31"/>
      <c r="N1177" s="31"/>
      <c r="O1177" s="31"/>
    </row>
    <row r="1178" spans="12:15" s="9" customFormat="1" x14ac:dyDescent="0.25">
      <c r="L1178" s="31"/>
      <c r="M1178" s="31"/>
      <c r="N1178" s="31"/>
      <c r="O1178" s="31"/>
    </row>
    <row r="1179" spans="12:15" s="9" customFormat="1" x14ac:dyDescent="0.25">
      <c r="L1179" s="31"/>
      <c r="M1179" s="31"/>
      <c r="N1179" s="31"/>
      <c r="O1179" s="31"/>
    </row>
    <row r="1180" spans="12:15" s="9" customFormat="1" x14ac:dyDescent="0.25">
      <c r="L1180" s="31"/>
      <c r="M1180" s="31"/>
      <c r="N1180" s="31"/>
      <c r="O1180" s="31"/>
    </row>
    <row r="1181" spans="12:15" s="9" customFormat="1" x14ac:dyDescent="0.25">
      <c r="L1181" s="31"/>
      <c r="M1181" s="31"/>
      <c r="N1181" s="31"/>
      <c r="O1181" s="31"/>
    </row>
    <row r="1182" spans="12:15" s="9" customFormat="1" x14ac:dyDescent="0.25">
      <c r="L1182" s="31"/>
      <c r="M1182" s="31"/>
      <c r="N1182" s="31"/>
      <c r="O1182" s="31"/>
    </row>
    <row r="1183" spans="12:15" s="9" customFormat="1" x14ac:dyDescent="0.25">
      <c r="L1183" s="31"/>
      <c r="M1183" s="31"/>
      <c r="N1183" s="31"/>
      <c r="O1183" s="31"/>
    </row>
    <row r="1184" spans="12:15" s="9" customFormat="1" x14ac:dyDescent="0.25">
      <c r="L1184" s="31"/>
      <c r="M1184" s="31"/>
      <c r="N1184" s="31"/>
      <c r="O1184" s="31"/>
    </row>
    <row r="1185" spans="12:15" s="9" customFormat="1" x14ac:dyDescent="0.25">
      <c r="L1185" s="31"/>
      <c r="M1185" s="31"/>
      <c r="N1185" s="31"/>
      <c r="O1185" s="31"/>
    </row>
    <row r="1186" spans="12:15" s="9" customFormat="1" x14ac:dyDescent="0.25">
      <c r="L1186" s="31"/>
      <c r="M1186" s="31"/>
      <c r="N1186" s="31"/>
      <c r="O1186" s="31"/>
    </row>
    <row r="1187" spans="12:15" s="9" customFormat="1" x14ac:dyDescent="0.25">
      <c r="L1187" s="31"/>
      <c r="M1187" s="31"/>
      <c r="N1187" s="31"/>
      <c r="O1187" s="31"/>
    </row>
    <row r="1188" spans="12:15" s="9" customFormat="1" x14ac:dyDescent="0.25">
      <c r="L1188" s="31"/>
      <c r="M1188" s="31"/>
      <c r="N1188" s="31"/>
      <c r="O1188" s="31"/>
    </row>
    <row r="1189" spans="12:15" s="9" customFormat="1" x14ac:dyDescent="0.25">
      <c r="L1189" s="31"/>
      <c r="M1189" s="31"/>
      <c r="N1189" s="31"/>
      <c r="O1189" s="31"/>
    </row>
    <row r="1190" spans="12:15" s="9" customFormat="1" x14ac:dyDescent="0.25">
      <c r="L1190" s="31"/>
      <c r="M1190" s="31"/>
      <c r="N1190" s="31"/>
      <c r="O1190" s="31"/>
    </row>
    <row r="1191" spans="12:15" s="9" customFormat="1" x14ac:dyDescent="0.25">
      <c r="L1191" s="31"/>
      <c r="M1191" s="31"/>
      <c r="N1191" s="31"/>
      <c r="O1191" s="31"/>
    </row>
    <row r="1192" spans="12:15" s="9" customFormat="1" x14ac:dyDescent="0.25">
      <c r="L1192" s="31"/>
      <c r="M1192" s="31"/>
      <c r="N1192" s="31"/>
      <c r="O1192" s="31"/>
    </row>
    <row r="1193" spans="12:15" s="9" customFormat="1" x14ac:dyDescent="0.25">
      <c r="L1193" s="31"/>
      <c r="M1193" s="31"/>
      <c r="N1193" s="31"/>
      <c r="O1193" s="31"/>
    </row>
    <row r="1194" spans="12:15" s="9" customFormat="1" x14ac:dyDescent="0.25">
      <c r="L1194" s="31"/>
      <c r="M1194" s="31"/>
      <c r="N1194" s="31"/>
      <c r="O1194" s="31"/>
    </row>
    <row r="1195" spans="12:15" s="9" customFormat="1" x14ac:dyDescent="0.25">
      <c r="L1195" s="31"/>
      <c r="M1195" s="31"/>
      <c r="N1195" s="31"/>
      <c r="O1195" s="31"/>
    </row>
    <row r="1196" spans="12:15" s="9" customFormat="1" x14ac:dyDescent="0.25">
      <c r="L1196" s="31"/>
      <c r="M1196" s="31"/>
      <c r="N1196" s="31"/>
      <c r="O1196" s="31"/>
    </row>
    <row r="1197" spans="12:15" s="9" customFormat="1" x14ac:dyDescent="0.25">
      <c r="L1197" s="31"/>
      <c r="M1197" s="31"/>
      <c r="N1197" s="31"/>
      <c r="O1197" s="31"/>
    </row>
    <row r="1198" spans="12:15" s="9" customFormat="1" x14ac:dyDescent="0.25">
      <c r="L1198" s="31"/>
      <c r="M1198" s="31"/>
      <c r="N1198" s="31"/>
      <c r="O1198" s="31"/>
    </row>
    <row r="1199" spans="12:15" s="9" customFormat="1" x14ac:dyDescent="0.25">
      <c r="L1199" s="31"/>
      <c r="M1199" s="31"/>
      <c r="N1199" s="31"/>
      <c r="O1199" s="31"/>
    </row>
    <row r="1200" spans="12:15" s="9" customFormat="1" x14ac:dyDescent="0.25">
      <c r="L1200" s="31"/>
      <c r="M1200" s="31"/>
      <c r="N1200" s="31"/>
      <c r="O1200" s="31"/>
    </row>
    <row r="1201" spans="12:15" s="9" customFormat="1" x14ac:dyDescent="0.25">
      <c r="L1201" s="31"/>
      <c r="M1201" s="31"/>
      <c r="N1201" s="31"/>
      <c r="O1201" s="31"/>
    </row>
    <row r="1202" spans="12:15" s="9" customFormat="1" x14ac:dyDescent="0.25">
      <c r="L1202" s="31"/>
      <c r="M1202" s="31"/>
      <c r="N1202" s="31"/>
      <c r="O1202" s="31"/>
    </row>
    <row r="1203" spans="12:15" s="9" customFormat="1" x14ac:dyDescent="0.25">
      <c r="L1203" s="31"/>
      <c r="M1203" s="31"/>
      <c r="N1203" s="31"/>
      <c r="O1203" s="31"/>
    </row>
    <row r="1204" spans="12:15" s="9" customFormat="1" x14ac:dyDescent="0.25">
      <c r="L1204" s="31"/>
      <c r="M1204" s="31"/>
      <c r="N1204" s="31"/>
      <c r="O1204" s="31"/>
    </row>
    <row r="1205" spans="12:15" s="9" customFormat="1" x14ac:dyDescent="0.25">
      <c r="L1205" s="31"/>
      <c r="M1205" s="31"/>
      <c r="N1205" s="31"/>
      <c r="O1205" s="31"/>
    </row>
    <row r="1206" spans="12:15" s="9" customFormat="1" x14ac:dyDescent="0.25">
      <c r="L1206" s="31"/>
      <c r="M1206" s="31"/>
      <c r="N1206" s="31"/>
      <c r="O1206" s="31"/>
    </row>
    <row r="1207" spans="12:15" s="9" customFormat="1" x14ac:dyDescent="0.25">
      <c r="L1207" s="31"/>
      <c r="M1207" s="31"/>
      <c r="N1207" s="31"/>
      <c r="O1207" s="31"/>
    </row>
    <row r="1208" spans="12:15" s="9" customFormat="1" x14ac:dyDescent="0.25">
      <c r="L1208" s="31"/>
      <c r="M1208" s="31"/>
      <c r="N1208" s="31"/>
      <c r="O1208" s="31"/>
    </row>
    <row r="1209" spans="12:15" s="9" customFormat="1" x14ac:dyDescent="0.25">
      <c r="L1209" s="31"/>
      <c r="M1209" s="31"/>
      <c r="N1209" s="31"/>
      <c r="O1209" s="31"/>
    </row>
    <row r="1210" spans="12:15" s="9" customFormat="1" x14ac:dyDescent="0.25">
      <c r="L1210" s="31"/>
      <c r="M1210" s="31"/>
      <c r="N1210" s="31"/>
      <c r="O1210" s="31"/>
    </row>
    <row r="1211" spans="12:15" s="9" customFormat="1" x14ac:dyDescent="0.25">
      <c r="L1211" s="31"/>
      <c r="M1211" s="31"/>
      <c r="N1211" s="31"/>
      <c r="O1211" s="31"/>
    </row>
    <row r="1212" spans="12:15" s="9" customFormat="1" x14ac:dyDescent="0.25">
      <c r="L1212" s="31"/>
      <c r="M1212" s="31"/>
      <c r="N1212" s="31"/>
      <c r="O1212" s="31"/>
    </row>
    <row r="1213" spans="12:15" s="9" customFormat="1" x14ac:dyDescent="0.25">
      <c r="L1213" s="31"/>
      <c r="M1213" s="31"/>
      <c r="N1213" s="31"/>
      <c r="O1213" s="31"/>
    </row>
    <row r="1214" spans="12:15" s="9" customFormat="1" x14ac:dyDescent="0.25">
      <c r="L1214" s="31"/>
      <c r="M1214" s="31"/>
      <c r="N1214" s="31"/>
      <c r="O1214" s="31"/>
    </row>
    <row r="1215" spans="12:15" s="9" customFormat="1" x14ac:dyDescent="0.25">
      <c r="L1215" s="31"/>
      <c r="M1215" s="31"/>
      <c r="N1215" s="31"/>
      <c r="O1215" s="31"/>
    </row>
    <row r="1216" spans="12:15" s="9" customFormat="1" x14ac:dyDescent="0.25">
      <c r="L1216" s="31"/>
      <c r="M1216" s="31"/>
      <c r="N1216" s="31"/>
      <c r="O1216" s="31"/>
    </row>
    <row r="1217" spans="12:15" s="9" customFormat="1" x14ac:dyDescent="0.25">
      <c r="L1217" s="31"/>
      <c r="M1217" s="31"/>
      <c r="N1217" s="31"/>
      <c r="O1217" s="31"/>
    </row>
    <row r="1218" spans="12:15" s="9" customFormat="1" x14ac:dyDescent="0.25">
      <c r="L1218" s="31"/>
      <c r="M1218" s="31"/>
      <c r="N1218" s="31"/>
      <c r="O1218" s="31"/>
    </row>
    <row r="1219" spans="12:15" s="9" customFormat="1" x14ac:dyDescent="0.25">
      <c r="L1219" s="31"/>
      <c r="M1219" s="31"/>
      <c r="N1219" s="31"/>
      <c r="O1219" s="31"/>
    </row>
    <row r="1220" spans="12:15" s="9" customFormat="1" x14ac:dyDescent="0.25">
      <c r="L1220" s="31"/>
      <c r="M1220" s="31"/>
      <c r="N1220" s="31"/>
      <c r="O1220" s="31"/>
    </row>
    <row r="1221" spans="12:15" s="9" customFormat="1" x14ac:dyDescent="0.25">
      <c r="L1221" s="31"/>
      <c r="M1221" s="31"/>
      <c r="N1221" s="31"/>
      <c r="O1221" s="31"/>
    </row>
    <row r="1222" spans="12:15" s="9" customFormat="1" x14ac:dyDescent="0.25">
      <c r="L1222" s="31"/>
      <c r="M1222" s="31"/>
      <c r="N1222" s="31"/>
      <c r="O1222" s="31"/>
    </row>
    <row r="1223" spans="12:15" s="9" customFormat="1" x14ac:dyDescent="0.25">
      <c r="L1223" s="31"/>
      <c r="M1223" s="31"/>
      <c r="N1223" s="31"/>
      <c r="O1223" s="31"/>
    </row>
    <row r="1224" spans="12:15" s="9" customFormat="1" x14ac:dyDescent="0.25">
      <c r="L1224" s="31"/>
      <c r="M1224" s="31"/>
      <c r="N1224" s="31"/>
      <c r="O1224" s="31"/>
    </row>
    <row r="1225" spans="12:15" s="9" customFormat="1" x14ac:dyDescent="0.25">
      <c r="L1225" s="31"/>
      <c r="M1225" s="31"/>
      <c r="N1225" s="31"/>
      <c r="O1225" s="31"/>
    </row>
    <row r="1226" spans="12:15" s="9" customFormat="1" x14ac:dyDescent="0.25">
      <c r="L1226" s="31"/>
      <c r="M1226" s="31"/>
      <c r="N1226" s="31"/>
      <c r="O1226" s="31"/>
    </row>
    <row r="1227" spans="12:15" s="9" customFormat="1" x14ac:dyDescent="0.25">
      <c r="L1227" s="31"/>
      <c r="M1227" s="31"/>
      <c r="N1227" s="31"/>
      <c r="O1227" s="31"/>
    </row>
    <row r="1228" spans="12:15" s="9" customFormat="1" x14ac:dyDescent="0.25">
      <c r="L1228" s="31"/>
      <c r="M1228" s="31"/>
      <c r="N1228" s="31"/>
      <c r="O1228" s="31"/>
    </row>
    <row r="1229" spans="12:15" s="9" customFormat="1" x14ac:dyDescent="0.25">
      <c r="L1229" s="31"/>
      <c r="M1229" s="31"/>
      <c r="N1229" s="31"/>
      <c r="O1229" s="31"/>
    </row>
    <row r="1230" spans="12:15" s="9" customFormat="1" x14ac:dyDescent="0.25">
      <c r="L1230" s="31"/>
      <c r="M1230" s="31"/>
      <c r="N1230" s="31"/>
      <c r="O1230" s="31"/>
    </row>
    <row r="1231" spans="12:15" s="9" customFormat="1" x14ac:dyDescent="0.25">
      <c r="L1231" s="31"/>
      <c r="M1231" s="31"/>
      <c r="N1231" s="31"/>
      <c r="O1231" s="31"/>
    </row>
    <row r="1232" spans="12:15" s="9" customFormat="1" x14ac:dyDescent="0.25">
      <c r="L1232" s="31"/>
      <c r="M1232" s="31"/>
      <c r="N1232" s="31"/>
      <c r="O1232" s="31"/>
    </row>
    <row r="1233" spans="12:15" s="9" customFormat="1" x14ac:dyDescent="0.25">
      <c r="L1233" s="31"/>
      <c r="M1233" s="31"/>
      <c r="N1233" s="31"/>
      <c r="O1233" s="31"/>
    </row>
    <row r="1234" spans="12:15" s="9" customFormat="1" x14ac:dyDescent="0.25">
      <c r="L1234" s="31"/>
      <c r="M1234" s="31"/>
      <c r="N1234" s="31"/>
      <c r="O1234" s="31"/>
    </row>
    <row r="1235" spans="12:15" s="9" customFormat="1" x14ac:dyDescent="0.25">
      <c r="L1235" s="31"/>
      <c r="M1235" s="31"/>
      <c r="N1235" s="31"/>
      <c r="O1235" s="31"/>
    </row>
    <row r="1236" spans="12:15" s="9" customFormat="1" x14ac:dyDescent="0.25">
      <c r="L1236" s="31"/>
      <c r="M1236" s="31"/>
      <c r="N1236" s="31"/>
      <c r="O1236" s="31"/>
    </row>
    <row r="1237" spans="12:15" s="9" customFormat="1" x14ac:dyDescent="0.25">
      <c r="L1237" s="31"/>
      <c r="M1237" s="31"/>
      <c r="N1237" s="31"/>
      <c r="O1237" s="31"/>
    </row>
    <row r="1238" spans="12:15" s="9" customFormat="1" x14ac:dyDescent="0.25">
      <c r="L1238" s="31"/>
      <c r="M1238" s="31"/>
      <c r="N1238" s="31"/>
      <c r="O1238" s="31"/>
    </row>
    <row r="1239" spans="12:15" s="9" customFormat="1" x14ac:dyDescent="0.25">
      <c r="L1239" s="31"/>
      <c r="M1239" s="31"/>
      <c r="N1239" s="31"/>
      <c r="O1239" s="31"/>
    </row>
    <row r="1240" spans="12:15" s="9" customFormat="1" x14ac:dyDescent="0.25">
      <c r="L1240" s="31"/>
      <c r="M1240" s="31"/>
      <c r="N1240" s="31"/>
      <c r="O1240" s="31"/>
    </row>
    <row r="1241" spans="12:15" s="9" customFormat="1" x14ac:dyDescent="0.25">
      <c r="L1241" s="31"/>
      <c r="M1241" s="31"/>
      <c r="N1241" s="31"/>
      <c r="O1241" s="31"/>
    </row>
    <row r="1242" spans="12:15" s="9" customFormat="1" x14ac:dyDescent="0.25">
      <c r="L1242" s="31"/>
      <c r="M1242" s="31"/>
      <c r="N1242" s="31"/>
      <c r="O1242" s="31"/>
    </row>
    <row r="1243" spans="12:15" s="9" customFormat="1" x14ac:dyDescent="0.25">
      <c r="L1243" s="31"/>
      <c r="M1243" s="31"/>
      <c r="N1243" s="31"/>
      <c r="O1243" s="31"/>
    </row>
    <row r="1244" spans="12:15" s="9" customFormat="1" x14ac:dyDescent="0.25">
      <c r="L1244" s="31"/>
      <c r="M1244" s="31"/>
      <c r="N1244" s="31"/>
      <c r="O1244" s="31"/>
    </row>
    <row r="1245" spans="12:15" s="9" customFormat="1" x14ac:dyDescent="0.25">
      <c r="L1245" s="31"/>
      <c r="M1245" s="31"/>
      <c r="N1245" s="31"/>
      <c r="O1245" s="31"/>
    </row>
    <row r="1246" spans="12:15" s="9" customFormat="1" x14ac:dyDescent="0.25">
      <c r="L1246" s="31"/>
      <c r="M1246" s="31"/>
      <c r="N1246" s="31"/>
      <c r="O1246" s="31"/>
    </row>
    <row r="1247" spans="12:15" s="9" customFormat="1" x14ac:dyDescent="0.25">
      <c r="L1247" s="31"/>
      <c r="M1247" s="31"/>
      <c r="N1247" s="31"/>
      <c r="O1247" s="31"/>
    </row>
    <row r="1248" spans="12:15" s="9" customFormat="1" x14ac:dyDescent="0.25">
      <c r="L1248" s="31"/>
      <c r="M1248" s="31"/>
      <c r="N1248" s="31"/>
      <c r="O1248" s="31"/>
    </row>
    <row r="1249" spans="12:15" s="9" customFormat="1" x14ac:dyDescent="0.25">
      <c r="L1249" s="31"/>
      <c r="M1249" s="31"/>
      <c r="N1249" s="31"/>
      <c r="O1249" s="31"/>
    </row>
    <row r="1250" spans="12:15" s="9" customFormat="1" x14ac:dyDescent="0.25">
      <c r="L1250" s="31"/>
      <c r="M1250" s="31"/>
      <c r="N1250" s="31"/>
      <c r="O1250" s="31"/>
    </row>
    <row r="1251" spans="12:15" s="9" customFormat="1" x14ac:dyDescent="0.25">
      <c r="L1251" s="31"/>
      <c r="M1251" s="31"/>
      <c r="N1251" s="31"/>
      <c r="O1251" s="31"/>
    </row>
    <row r="1252" spans="12:15" s="9" customFormat="1" x14ac:dyDescent="0.25">
      <c r="L1252" s="31"/>
      <c r="M1252" s="31"/>
      <c r="N1252" s="31"/>
      <c r="O1252" s="31"/>
    </row>
    <row r="1253" spans="12:15" s="9" customFormat="1" x14ac:dyDescent="0.25">
      <c r="L1253" s="31"/>
      <c r="M1253" s="31"/>
      <c r="N1253" s="31"/>
      <c r="O1253" s="31"/>
    </row>
    <row r="1254" spans="12:15" s="9" customFormat="1" x14ac:dyDescent="0.25">
      <c r="L1254" s="31"/>
      <c r="M1254" s="31"/>
      <c r="N1254" s="31"/>
      <c r="O1254" s="31"/>
    </row>
    <row r="1255" spans="12:15" s="9" customFormat="1" x14ac:dyDescent="0.25">
      <c r="L1255" s="31"/>
      <c r="M1255" s="31"/>
      <c r="N1255" s="31"/>
      <c r="O1255" s="31"/>
    </row>
    <row r="1256" spans="12:15" s="9" customFormat="1" x14ac:dyDescent="0.25">
      <c r="L1256" s="31"/>
      <c r="M1256" s="31"/>
      <c r="N1256" s="31"/>
      <c r="O1256" s="31"/>
    </row>
    <row r="1257" spans="12:15" s="9" customFormat="1" x14ac:dyDescent="0.25">
      <c r="L1257" s="31"/>
      <c r="M1257" s="31"/>
      <c r="N1257" s="31"/>
      <c r="O1257" s="31"/>
    </row>
    <row r="1258" spans="12:15" s="9" customFormat="1" x14ac:dyDescent="0.25">
      <c r="L1258" s="31"/>
      <c r="M1258" s="31"/>
      <c r="N1258" s="31"/>
      <c r="O1258" s="31"/>
    </row>
    <row r="1259" spans="12:15" s="9" customFormat="1" x14ac:dyDescent="0.25">
      <c r="L1259" s="31"/>
      <c r="M1259" s="31"/>
      <c r="N1259" s="31"/>
      <c r="O1259" s="31"/>
    </row>
    <row r="1260" spans="12:15" s="9" customFormat="1" x14ac:dyDescent="0.25">
      <c r="L1260" s="31"/>
      <c r="M1260" s="31"/>
      <c r="N1260" s="31"/>
      <c r="O1260" s="31"/>
    </row>
    <row r="1261" spans="12:15" s="9" customFormat="1" x14ac:dyDescent="0.25">
      <c r="L1261" s="31"/>
      <c r="M1261" s="31"/>
      <c r="N1261" s="31"/>
      <c r="O1261" s="31"/>
    </row>
    <row r="1262" spans="12:15" s="9" customFormat="1" x14ac:dyDescent="0.25">
      <c r="L1262" s="31"/>
      <c r="M1262" s="31"/>
      <c r="N1262" s="31"/>
      <c r="O1262" s="31"/>
    </row>
    <row r="1263" spans="12:15" s="9" customFormat="1" x14ac:dyDescent="0.25">
      <c r="L1263" s="31"/>
      <c r="M1263" s="31"/>
      <c r="N1263" s="31"/>
      <c r="O1263" s="31"/>
    </row>
    <row r="1264" spans="12:15" s="9" customFormat="1" x14ac:dyDescent="0.25">
      <c r="L1264" s="31"/>
      <c r="M1264" s="31"/>
      <c r="N1264" s="31"/>
      <c r="O1264" s="31"/>
    </row>
    <row r="1265" spans="12:15" s="9" customFormat="1" x14ac:dyDescent="0.25">
      <c r="L1265" s="31"/>
      <c r="M1265" s="31"/>
      <c r="N1265" s="31"/>
      <c r="O1265" s="31"/>
    </row>
    <row r="1266" spans="12:15" s="9" customFormat="1" x14ac:dyDescent="0.25">
      <c r="L1266" s="31"/>
      <c r="M1266" s="31"/>
      <c r="N1266" s="31"/>
      <c r="O1266" s="31"/>
    </row>
    <row r="1267" spans="12:15" s="9" customFormat="1" x14ac:dyDescent="0.25">
      <c r="L1267" s="31"/>
      <c r="M1267" s="31"/>
      <c r="N1267" s="31"/>
      <c r="O1267" s="31"/>
    </row>
    <row r="1268" spans="12:15" s="9" customFormat="1" x14ac:dyDescent="0.25">
      <c r="L1268" s="31"/>
      <c r="M1268" s="31"/>
      <c r="N1268" s="31"/>
      <c r="O1268" s="31"/>
    </row>
    <row r="1269" spans="12:15" s="9" customFormat="1" x14ac:dyDescent="0.25">
      <c r="L1269" s="31"/>
      <c r="M1269" s="31"/>
      <c r="N1269" s="31"/>
      <c r="O1269" s="31"/>
    </row>
    <row r="1270" spans="12:15" s="9" customFormat="1" x14ac:dyDescent="0.25">
      <c r="L1270" s="31"/>
      <c r="M1270" s="31"/>
      <c r="N1270" s="31"/>
      <c r="O1270" s="31"/>
    </row>
    <row r="1271" spans="12:15" s="9" customFormat="1" x14ac:dyDescent="0.25">
      <c r="L1271" s="31"/>
      <c r="M1271" s="31"/>
      <c r="N1271" s="31"/>
      <c r="O1271" s="31"/>
    </row>
    <row r="1272" spans="12:15" s="9" customFormat="1" x14ac:dyDescent="0.25">
      <c r="L1272" s="31"/>
      <c r="M1272" s="31"/>
      <c r="N1272" s="31"/>
      <c r="O1272" s="31"/>
    </row>
    <row r="1273" spans="12:15" s="9" customFormat="1" x14ac:dyDescent="0.25">
      <c r="L1273" s="31"/>
      <c r="M1273" s="31"/>
      <c r="N1273" s="31"/>
      <c r="O1273" s="31"/>
    </row>
    <row r="1274" spans="12:15" s="9" customFormat="1" x14ac:dyDescent="0.25">
      <c r="L1274" s="31"/>
      <c r="M1274" s="31"/>
      <c r="N1274" s="31"/>
      <c r="O1274" s="31"/>
    </row>
    <row r="1275" spans="12:15" s="9" customFormat="1" x14ac:dyDescent="0.25">
      <c r="L1275" s="31"/>
      <c r="M1275" s="31"/>
      <c r="N1275" s="31"/>
      <c r="O1275" s="31"/>
    </row>
    <row r="1276" spans="12:15" s="9" customFormat="1" x14ac:dyDescent="0.25">
      <c r="L1276" s="31"/>
      <c r="M1276" s="31"/>
      <c r="N1276" s="31"/>
      <c r="O1276" s="31"/>
    </row>
    <row r="1277" spans="12:15" s="9" customFormat="1" x14ac:dyDescent="0.25">
      <c r="L1277" s="31"/>
      <c r="M1277" s="31"/>
      <c r="N1277" s="31"/>
      <c r="O1277" s="31"/>
    </row>
    <row r="1278" spans="12:15" s="9" customFormat="1" x14ac:dyDescent="0.25">
      <c r="L1278" s="31"/>
      <c r="M1278" s="31"/>
      <c r="N1278" s="31"/>
      <c r="O1278" s="31"/>
    </row>
    <row r="1279" spans="12:15" s="9" customFormat="1" x14ac:dyDescent="0.25">
      <c r="L1279" s="31"/>
      <c r="M1279" s="31"/>
      <c r="N1279" s="31"/>
      <c r="O1279" s="31"/>
    </row>
    <row r="1280" spans="12:15" s="9" customFormat="1" x14ac:dyDescent="0.25">
      <c r="L1280" s="31"/>
      <c r="M1280" s="31"/>
      <c r="N1280" s="31"/>
      <c r="O1280" s="31"/>
    </row>
    <row r="1281" spans="12:15" s="9" customFormat="1" x14ac:dyDescent="0.25">
      <c r="L1281" s="31"/>
      <c r="M1281" s="31"/>
      <c r="N1281" s="31"/>
      <c r="O1281" s="31"/>
    </row>
    <row r="1282" spans="12:15" s="9" customFormat="1" x14ac:dyDescent="0.25">
      <c r="L1282" s="31"/>
      <c r="M1282" s="31"/>
      <c r="N1282" s="31"/>
      <c r="O1282" s="31"/>
    </row>
    <row r="1283" spans="12:15" s="9" customFormat="1" x14ac:dyDescent="0.25">
      <c r="L1283" s="31"/>
      <c r="M1283" s="31"/>
      <c r="N1283" s="31"/>
      <c r="O1283" s="31"/>
    </row>
    <row r="1284" spans="12:15" s="9" customFormat="1" x14ac:dyDescent="0.25">
      <c r="L1284" s="31"/>
      <c r="M1284" s="31"/>
      <c r="N1284" s="31"/>
      <c r="O1284" s="31"/>
    </row>
    <row r="1285" spans="12:15" s="9" customFormat="1" x14ac:dyDescent="0.25">
      <c r="L1285" s="31"/>
      <c r="M1285" s="31"/>
      <c r="N1285" s="31"/>
      <c r="O1285" s="31"/>
    </row>
    <row r="1286" spans="12:15" s="9" customFormat="1" x14ac:dyDescent="0.25">
      <c r="L1286" s="31"/>
      <c r="M1286" s="31"/>
      <c r="N1286" s="31"/>
      <c r="O1286" s="31"/>
    </row>
    <row r="1287" spans="12:15" s="9" customFormat="1" x14ac:dyDescent="0.25">
      <c r="L1287" s="31"/>
      <c r="M1287" s="31"/>
      <c r="N1287" s="31"/>
      <c r="O1287" s="31"/>
    </row>
    <row r="1288" spans="12:15" s="9" customFormat="1" x14ac:dyDescent="0.25">
      <c r="L1288" s="31"/>
      <c r="M1288" s="31"/>
      <c r="N1288" s="31"/>
      <c r="O1288" s="31"/>
    </row>
    <row r="1289" spans="12:15" s="9" customFormat="1" x14ac:dyDescent="0.25">
      <c r="L1289" s="31"/>
      <c r="M1289" s="31"/>
      <c r="N1289" s="31"/>
      <c r="O1289" s="31"/>
    </row>
    <row r="1290" spans="12:15" s="9" customFormat="1" x14ac:dyDescent="0.25">
      <c r="L1290" s="31"/>
      <c r="M1290" s="31"/>
      <c r="N1290" s="31"/>
      <c r="O1290" s="31"/>
    </row>
    <row r="1291" spans="12:15" s="9" customFormat="1" x14ac:dyDescent="0.25">
      <c r="L1291" s="31"/>
      <c r="M1291" s="31"/>
      <c r="N1291" s="31"/>
      <c r="O1291" s="31"/>
    </row>
    <row r="1292" spans="12:15" s="9" customFormat="1" x14ac:dyDescent="0.25">
      <c r="L1292" s="31"/>
      <c r="M1292" s="31"/>
      <c r="N1292" s="31"/>
      <c r="O1292" s="31"/>
    </row>
    <row r="1293" spans="12:15" s="9" customFormat="1" x14ac:dyDescent="0.25">
      <c r="L1293" s="31"/>
      <c r="M1293" s="31"/>
      <c r="N1293" s="31"/>
      <c r="O1293" s="31"/>
    </row>
    <row r="1294" spans="12:15" s="9" customFormat="1" x14ac:dyDescent="0.25">
      <c r="L1294" s="31"/>
      <c r="M1294" s="31"/>
      <c r="N1294" s="31"/>
      <c r="O1294" s="31"/>
    </row>
    <row r="1295" spans="12:15" s="9" customFormat="1" x14ac:dyDescent="0.25">
      <c r="L1295" s="31"/>
      <c r="M1295" s="31"/>
      <c r="N1295" s="31"/>
      <c r="O1295" s="31"/>
    </row>
    <row r="1296" spans="12:15" s="9" customFormat="1" x14ac:dyDescent="0.25">
      <c r="L1296" s="31"/>
      <c r="M1296" s="31"/>
      <c r="N1296" s="31"/>
      <c r="O1296" s="31"/>
    </row>
    <row r="1297" spans="12:15" s="9" customFormat="1" x14ac:dyDescent="0.25">
      <c r="L1297" s="31"/>
      <c r="M1297" s="31"/>
      <c r="N1297" s="31"/>
      <c r="O1297" s="31"/>
    </row>
    <row r="1298" spans="12:15" s="9" customFormat="1" x14ac:dyDescent="0.25">
      <c r="L1298" s="31"/>
      <c r="M1298" s="31"/>
      <c r="N1298" s="31"/>
      <c r="O1298" s="31"/>
    </row>
    <row r="1299" spans="12:15" s="9" customFormat="1" x14ac:dyDescent="0.25">
      <c r="L1299" s="31"/>
      <c r="M1299" s="31"/>
      <c r="N1299" s="31"/>
      <c r="O1299" s="31"/>
    </row>
    <row r="1300" spans="12:15" s="9" customFormat="1" x14ac:dyDescent="0.25">
      <c r="L1300" s="31"/>
      <c r="M1300" s="31"/>
      <c r="N1300" s="31"/>
      <c r="O1300" s="31"/>
    </row>
    <row r="1301" spans="12:15" s="9" customFormat="1" x14ac:dyDescent="0.25">
      <c r="L1301" s="31"/>
      <c r="M1301" s="31"/>
      <c r="N1301" s="31"/>
      <c r="O1301" s="31"/>
    </row>
    <row r="1302" spans="12:15" s="9" customFormat="1" x14ac:dyDescent="0.25">
      <c r="L1302" s="31"/>
      <c r="M1302" s="31"/>
      <c r="N1302" s="31"/>
      <c r="O1302" s="31"/>
    </row>
    <row r="1303" spans="12:15" s="9" customFormat="1" x14ac:dyDescent="0.25">
      <c r="L1303" s="31"/>
      <c r="M1303" s="31"/>
      <c r="N1303" s="31"/>
      <c r="O1303" s="31"/>
    </row>
    <row r="1304" spans="12:15" s="9" customFormat="1" x14ac:dyDescent="0.25">
      <c r="L1304" s="31"/>
      <c r="M1304" s="31"/>
      <c r="N1304" s="31"/>
      <c r="O1304" s="31"/>
    </row>
    <row r="1305" spans="12:15" s="9" customFormat="1" x14ac:dyDescent="0.25">
      <c r="L1305" s="31"/>
      <c r="M1305" s="31"/>
      <c r="N1305" s="31"/>
      <c r="O1305" s="31"/>
    </row>
    <row r="1306" spans="12:15" s="9" customFormat="1" x14ac:dyDescent="0.25">
      <c r="L1306" s="31"/>
      <c r="M1306" s="31"/>
      <c r="N1306" s="31"/>
      <c r="O1306" s="31"/>
    </row>
    <row r="1307" spans="12:15" s="9" customFormat="1" x14ac:dyDescent="0.25">
      <c r="L1307" s="31"/>
      <c r="M1307" s="31"/>
      <c r="N1307" s="31"/>
      <c r="O1307" s="31"/>
    </row>
    <row r="1308" spans="12:15" s="9" customFormat="1" x14ac:dyDescent="0.25">
      <c r="L1308" s="31"/>
      <c r="M1308" s="31"/>
      <c r="N1308" s="31"/>
      <c r="O1308" s="31"/>
    </row>
    <row r="1309" spans="12:15" s="9" customFormat="1" x14ac:dyDescent="0.25">
      <c r="L1309" s="31"/>
      <c r="M1309" s="31"/>
      <c r="N1309" s="31"/>
      <c r="O1309" s="31"/>
    </row>
    <row r="1310" spans="12:15" s="9" customFormat="1" x14ac:dyDescent="0.25">
      <c r="L1310" s="31"/>
      <c r="M1310" s="31"/>
      <c r="N1310" s="31"/>
      <c r="O1310" s="31"/>
    </row>
    <row r="1311" spans="12:15" s="9" customFormat="1" x14ac:dyDescent="0.25">
      <c r="L1311" s="31"/>
      <c r="M1311" s="31"/>
      <c r="N1311" s="31"/>
      <c r="O1311" s="31"/>
    </row>
    <row r="1312" spans="12:15" s="9" customFormat="1" x14ac:dyDescent="0.25">
      <c r="L1312" s="31"/>
      <c r="M1312" s="31"/>
      <c r="N1312" s="31"/>
      <c r="O1312" s="31"/>
    </row>
    <row r="1313" spans="12:15" s="9" customFormat="1" x14ac:dyDescent="0.25">
      <c r="L1313" s="31"/>
      <c r="M1313" s="31"/>
      <c r="N1313" s="31"/>
      <c r="O1313" s="31"/>
    </row>
    <row r="1314" spans="12:15" s="9" customFormat="1" x14ac:dyDescent="0.25">
      <c r="L1314" s="31"/>
      <c r="M1314" s="31"/>
      <c r="N1314" s="31"/>
      <c r="O1314" s="31"/>
    </row>
    <row r="1315" spans="12:15" s="9" customFormat="1" x14ac:dyDescent="0.25">
      <c r="L1315" s="31"/>
      <c r="M1315" s="31"/>
      <c r="N1315" s="31"/>
      <c r="O1315" s="31"/>
    </row>
    <row r="1316" spans="12:15" s="9" customFormat="1" x14ac:dyDescent="0.25">
      <c r="L1316" s="31"/>
      <c r="M1316" s="31"/>
      <c r="N1316" s="31"/>
      <c r="O1316" s="31"/>
    </row>
    <row r="1317" spans="12:15" s="9" customFormat="1" x14ac:dyDescent="0.25">
      <c r="L1317" s="31"/>
      <c r="M1317" s="31"/>
      <c r="N1317" s="31"/>
      <c r="O1317" s="31"/>
    </row>
    <row r="1318" spans="12:15" s="9" customFormat="1" x14ac:dyDescent="0.25">
      <c r="L1318" s="31"/>
      <c r="M1318" s="31"/>
      <c r="N1318" s="31"/>
      <c r="O1318" s="31"/>
    </row>
    <row r="1319" spans="12:15" s="9" customFormat="1" x14ac:dyDescent="0.25">
      <c r="L1319" s="31"/>
      <c r="M1319" s="31"/>
      <c r="N1319" s="31"/>
      <c r="O1319" s="31"/>
    </row>
    <row r="1320" spans="12:15" s="9" customFormat="1" x14ac:dyDescent="0.25">
      <c r="L1320" s="31"/>
      <c r="M1320" s="31"/>
      <c r="N1320" s="31"/>
      <c r="O1320" s="31"/>
    </row>
    <row r="1321" spans="12:15" s="9" customFormat="1" x14ac:dyDescent="0.25">
      <c r="L1321" s="31"/>
      <c r="M1321" s="31"/>
      <c r="N1321" s="31"/>
      <c r="O1321" s="31"/>
    </row>
    <row r="1322" spans="12:15" s="9" customFormat="1" x14ac:dyDescent="0.25">
      <c r="L1322" s="31"/>
      <c r="M1322" s="31"/>
      <c r="N1322" s="31"/>
      <c r="O1322" s="31"/>
    </row>
    <row r="1323" spans="12:15" s="9" customFormat="1" x14ac:dyDescent="0.25">
      <c r="L1323" s="31"/>
      <c r="M1323" s="31"/>
      <c r="N1323" s="31"/>
      <c r="O1323" s="31"/>
    </row>
    <row r="1324" spans="12:15" s="9" customFormat="1" x14ac:dyDescent="0.25">
      <c r="L1324" s="31"/>
      <c r="M1324" s="31"/>
      <c r="N1324" s="31"/>
      <c r="O1324" s="31"/>
    </row>
    <row r="1325" spans="12:15" s="9" customFormat="1" x14ac:dyDescent="0.25">
      <c r="L1325" s="31"/>
      <c r="M1325" s="31"/>
      <c r="N1325" s="31"/>
      <c r="O1325" s="31"/>
    </row>
    <row r="1326" spans="12:15" s="9" customFormat="1" x14ac:dyDescent="0.25">
      <c r="L1326" s="31"/>
      <c r="M1326" s="31"/>
      <c r="N1326" s="31"/>
      <c r="O1326" s="31"/>
    </row>
    <row r="1327" spans="12:15" s="9" customFormat="1" x14ac:dyDescent="0.25">
      <c r="L1327" s="31"/>
      <c r="M1327" s="31"/>
      <c r="N1327" s="31"/>
      <c r="O1327" s="31"/>
    </row>
    <row r="1328" spans="12:15" s="9" customFormat="1" x14ac:dyDescent="0.25">
      <c r="L1328" s="31"/>
      <c r="M1328" s="31"/>
      <c r="N1328" s="31"/>
      <c r="O1328" s="31"/>
    </row>
    <row r="1329" spans="12:15" s="9" customFormat="1" x14ac:dyDescent="0.25">
      <c r="L1329" s="31"/>
      <c r="M1329" s="31"/>
      <c r="N1329" s="31"/>
      <c r="O1329" s="31"/>
    </row>
    <row r="1330" spans="12:15" s="9" customFormat="1" x14ac:dyDescent="0.25">
      <c r="L1330" s="31"/>
      <c r="M1330" s="31"/>
      <c r="N1330" s="31"/>
      <c r="O1330" s="31"/>
    </row>
    <row r="1331" spans="12:15" s="9" customFormat="1" x14ac:dyDescent="0.25">
      <c r="L1331" s="31"/>
      <c r="M1331" s="31"/>
      <c r="N1331" s="31"/>
      <c r="O1331" s="31"/>
    </row>
    <row r="1332" spans="12:15" s="9" customFormat="1" x14ac:dyDescent="0.25">
      <c r="L1332" s="31"/>
      <c r="M1332" s="31"/>
      <c r="N1332" s="31"/>
      <c r="O1332" s="31"/>
    </row>
    <row r="1333" spans="12:15" s="9" customFormat="1" x14ac:dyDescent="0.25">
      <c r="L1333" s="31"/>
      <c r="M1333" s="31"/>
      <c r="N1333" s="31"/>
      <c r="O1333" s="31"/>
    </row>
    <row r="1334" spans="12:15" s="9" customFormat="1" x14ac:dyDescent="0.25">
      <c r="L1334" s="31"/>
      <c r="M1334" s="31"/>
      <c r="N1334" s="31"/>
      <c r="O1334" s="31"/>
    </row>
    <row r="1335" spans="12:15" s="9" customFormat="1" x14ac:dyDescent="0.25">
      <c r="L1335" s="31"/>
      <c r="M1335" s="31"/>
      <c r="N1335" s="31"/>
      <c r="O1335" s="31"/>
    </row>
    <row r="1336" spans="12:15" s="9" customFormat="1" x14ac:dyDescent="0.25">
      <c r="L1336" s="31"/>
      <c r="M1336" s="31"/>
      <c r="N1336" s="31"/>
      <c r="O1336" s="31"/>
    </row>
    <row r="1337" spans="12:15" s="9" customFormat="1" x14ac:dyDescent="0.25">
      <c r="L1337" s="31"/>
      <c r="M1337" s="31"/>
      <c r="N1337" s="31"/>
      <c r="O1337" s="31"/>
    </row>
    <row r="1338" spans="12:15" s="9" customFormat="1" x14ac:dyDescent="0.25">
      <c r="L1338" s="31"/>
      <c r="M1338" s="31"/>
      <c r="N1338" s="31"/>
      <c r="O1338" s="31"/>
    </row>
    <row r="1339" spans="12:15" s="9" customFormat="1" x14ac:dyDescent="0.25">
      <c r="L1339" s="31"/>
      <c r="M1339" s="31"/>
      <c r="N1339" s="31"/>
      <c r="O1339" s="31"/>
    </row>
    <row r="1340" spans="12:15" s="9" customFormat="1" x14ac:dyDescent="0.25">
      <c r="L1340" s="31"/>
      <c r="M1340" s="31"/>
      <c r="N1340" s="31"/>
      <c r="O1340" s="31"/>
    </row>
    <row r="1341" spans="12:15" s="9" customFormat="1" x14ac:dyDescent="0.25">
      <c r="L1341" s="31"/>
      <c r="M1341" s="31"/>
      <c r="N1341" s="31"/>
      <c r="O1341" s="31"/>
    </row>
    <row r="1342" spans="12:15" s="9" customFormat="1" x14ac:dyDescent="0.25">
      <c r="L1342" s="31"/>
      <c r="M1342" s="31"/>
      <c r="N1342" s="31"/>
      <c r="O1342" s="31"/>
    </row>
    <row r="1343" spans="12:15" s="9" customFormat="1" x14ac:dyDescent="0.25">
      <c r="L1343" s="31"/>
      <c r="M1343" s="31"/>
      <c r="N1343" s="31"/>
      <c r="O1343" s="31"/>
    </row>
    <row r="1344" spans="12:15" s="9" customFormat="1" x14ac:dyDescent="0.25">
      <c r="L1344" s="31"/>
      <c r="M1344" s="31"/>
      <c r="N1344" s="31"/>
      <c r="O1344" s="31"/>
    </row>
    <row r="1345" spans="12:15" s="9" customFormat="1" x14ac:dyDescent="0.25">
      <c r="L1345" s="31"/>
      <c r="M1345" s="31"/>
      <c r="N1345" s="31"/>
      <c r="O1345" s="31"/>
    </row>
    <row r="1346" spans="12:15" s="9" customFormat="1" x14ac:dyDescent="0.25">
      <c r="L1346" s="31"/>
      <c r="M1346" s="31"/>
      <c r="N1346" s="31"/>
      <c r="O1346" s="31"/>
    </row>
    <row r="1347" spans="12:15" s="9" customFormat="1" x14ac:dyDescent="0.25">
      <c r="L1347" s="31"/>
      <c r="M1347" s="31"/>
      <c r="N1347" s="31"/>
      <c r="O1347" s="31"/>
    </row>
    <row r="1348" spans="12:15" s="9" customFormat="1" x14ac:dyDescent="0.25">
      <c r="L1348" s="31"/>
      <c r="M1348" s="31"/>
      <c r="N1348" s="31"/>
      <c r="O1348" s="31"/>
    </row>
    <row r="1349" spans="12:15" s="9" customFormat="1" x14ac:dyDescent="0.25">
      <c r="L1349" s="31"/>
      <c r="M1349" s="31"/>
      <c r="N1349" s="31"/>
      <c r="O1349" s="31"/>
    </row>
    <row r="1350" spans="12:15" s="9" customFormat="1" x14ac:dyDescent="0.25">
      <c r="L1350" s="31"/>
      <c r="M1350" s="31"/>
      <c r="N1350" s="31"/>
      <c r="O1350" s="31"/>
    </row>
    <row r="1351" spans="12:15" s="9" customFormat="1" x14ac:dyDescent="0.25">
      <c r="L1351" s="31"/>
      <c r="M1351" s="31"/>
      <c r="N1351" s="31"/>
      <c r="O1351" s="31"/>
    </row>
    <row r="1352" spans="12:15" s="9" customFormat="1" x14ac:dyDescent="0.25">
      <c r="L1352" s="31"/>
      <c r="M1352" s="31"/>
      <c r="N1352" s="31"/>
      <c r="O1352" s="31"/>
    </row>
    <row r="1353" spans="12:15" s="9" customFormat="1" x14ac:dyDescent="0.25">
      <c r="L1353" s="31"/>
      <c r="M1353" s="31"/>
      <c r="N1353" s="31"/>
      <c r="O1353" s="31"/>
    </row>
    <row r="1354" spans="12:15" s="9" customFormat="1" x14ac:dyDescent="0.25">
      <c r="L1354" s="31"/>
      <c r="M1354" s="31"/>
      <c r="N1354" s="31"/>
      <c r="O1354" s="31"/>
    </row>
    <row r="1355" spans="12:15" s="9" customFormat="1" x14ac:dyDescent="0.25">
      <c r="L1355" s="31"/>
      <c r="M1355" s="31"/>
      <c r="N1355" s="31"/>
      <c r="O1355" s="31"/>
    </row>
    <row r="1356" spans="12:15" s="9" customFormat="1" x14ac:dyDescent="0.25">
      <c r="L1356" s="31"/>
      <c r="M1356" s="31"/>
      <c r="N1356" s="31"/>
      <c r="O1356" s="31"/>
    </row>
    <row r="1357" spans="12:15" s="9" customFormat="1" x14ac:dyDescent="0.25">
      <c r="L1357" s="31"/>
      <c r="M1357" s="31"/>
      <c r="N1357" s="31"/>
      <c r="O1357" s="31"/>
    </row>
    <row r="1358" spans="12:15" s="9" customFormat="1" x14ac:dyDescent="0.25">
      <c r="L1358" s="31"/>
      <c r="M1358" s="31"/>
      <c r="N1358" s="31"/>
      <c r="O1358" s="31"/>
    </row>
    <row r="1359" spans="12:15" s="9" customFormat="1" x14ac:dyDescent="0.25">
      <c r="L1359" s="31"/>
      <c r="M1359" s="31"/>
      <c r="N1359" s="31"/>
      <c r="O1359" s="31"/>
    </row>
    <row r="1360" spans="12:15" s="9" customFormat="1" x14ac:dyDescent="0.25">
      <c r="L1360" s="31"/>
      <c r="M1360" s="31"/>
      <c r="N1360" s="31"/>
      <c r="O1360" s="31"/>
    </row>
    <row r="1361" spans="12:15" s="9" customFormat="1" x14ac:dyDescent="0.25">
      <c r="L1361" s="31"/>
      <c r="M1361" s="31"/>
      <c r="N1361" s="31"/>
      <c r="O1361" s="31"/>
    </row>
    <row r="1362" spans="12:15" s="9" customFormat="1" x14ac:dyDescent="0.25">
      <c r="L1362" s="31"/>
      <c r="M1362" s="31"/>
      <c r="N1362" s="31"/>
      <c r="O1362" s="31"/>
    </row>
    <row r="1363" spans="12:15" s="9" customFormat="1" x14ac:dyDescent="0.25">
      <c r="L1363" s="31"/>
      <c r="M1363" s="31"/>
      <c r="N1363" s="31"/>
      <c r="O1363" s="31"/>
    </row>
    <row r="1364" spans="12:15" s="9" customFormat="1" x14ac:dyDescent="0.25">
      <c r="L1364" s="31"/>
      <c r="M1364" s="31"/>
      <c r="N1364" s="31"/>
      <c r="O1364" s="31"/>
    </row>
    <row r="1365" spans="12:15" s="9" customFormat="1" x14ac:dyDescent="0.25">
      <c r="L1365" s="31"/>
      <c r="M1365" s="31"/>
      <c r="N1365" s="31"/>
      <c r="O1365" s="31"/>
    </row>
    <row r="1366" spans="12:15" s="9" customFormat="1" x14ac:dyDescent="0.25">
      <c r="L1366" s="31"/>
      <c r="M1366" s="31"/>
      <c r="N1366" s="31"/>
      <c r="O1366" s="31"/>
    </row>
    <row r="1367" spans="12:15" s="9" customFormat="1" x14ac:dyDescent="0.25">
      <c r="L1367" s="31"/>
      <c r="M1367" s="31"/>
      <c r="N1367" s="31"/>
      <c r="O1367" s="31"/>
    </row>
    <row r="1368" spans="12:15" s="9" customFormat="1" x14ac:dyDescent="0.25">
      <c r="L1368" s="31"/>
      <c r="M1368" s="31"/>
      <c r="N1368" s="31"/>
      <c r="O1368" s="31"/>
    </row>
    <row r="1369" spans="12:15" s="9" customFormat="1" x14ac:dyDescent="0.25">
      <c r="L1369" s="31"/>
      <c r="M1369" s="31"/>
      <c r="N1369" s="31"/>
      <c r="O1369" s="31"/>
    </row>
    <row r="1370" spans="12:15" s="9" customFormat="1" x14ac:dyDescent="0.25">
      <c r="L1370" s="31"/>
      <c r="M1370" s="31"/>
      <c r="N1370" s="31"/>
      <c r="O1370" s="31"/>
    </row>
    <row r="1371" spans="12:15" s="9" customFormat="1" x14ac:dyDescent="0.25">
      <c r="L1371" s="31"/>
      <c r="M1371" s="31"/>
      <c r="N1371" s="31"/>
      <c r="O1371" s="31"/>
    </row>
    <row r="1372" spans="12:15" s="9" customFormat="1" x14ac:dyDescent="0.25">
      <c r="L1372" s="31"/>
      <c r="M1372" s="31"/>
      <c r="N1372" s="31"/>
      <c r="O1372" s="31"/>
    </row>
    <row r="1373" spans="12:15" s="9" customFormat="1" x14ac:dyDescent="0.25">
      <c r="L1373" s="31"/>
      <c r="M1373" s="31"/>
      <c r="N1373" s="31"/>
      <c r="O1373" s="31"/>
    </row>
    <row r="1374" spans="12:15" s="9" customFormat="1" x14ac:dyDescent="0.25">
      <c r="L1374" s="31"/>
      <c r="M1374" s="31"/>
      <c r="N1374" s="31"/>
      <c r="O1374" s="31"/>
    </row>
    <row r="1375" spans="12:15" s="9" customFormat="1" x14ac:dyDescent="0.25">
      <c r="L1375" s="31"/>
      <c r="M1375" s="31"/>
      <c r="N1375" s="31"/>
      <c r="O1375" s="31"/>
    </row>
    <row r="1376" spans="12:15" s="9" customFormat="1" x14ac:dyDescent="0.25">
      <c r="L1376" s="31"/>
      <c r="M1376" s="31"/>
      <c r="N1376" s="31"/>
      <c r="O1376" s="31"/>
    </row>
    <row r="1377" spans="12:15" s="9" customFormat="1" x14ac:dyDescent="0.25">
      <c r="L1377" s="31"/>
      <c r="M1377" s="31"/>
      <c r="N1377" s="31"/>
      <c r="O1377" s="31"/>
    </row>
    <row r="1378" spans="12:15" s="9" customFormat="1" x14ac:dyDescent="0.25">
      <c r="L1378" s="31"/>
      <c r="M1378" s="31"/>
      <c r="N1378" s="31"/>
      <c r="O1378" s="31"/>
    </row>
    <row r="1379" spans="12:15" s="9" customFormat="1" x14ac:dyDescent="0.25">
      <c r="L1379" s="31"/>
      <c r="M1379" s="31"/>
      <c r="N1379" s="31"/>
      <c r="O1379" s="31"/>
    </row>
    <row r="1380" spans="12:15" s="9" customFormat="1" x14ac:dyDescent="0.25">
      <c r="L1380" s="31"/>
      <c r="M1380" s="31"/>
      <c r="N1380" s="31"/>
      <c r="O1380" s="31"/>
    </row>
    <row r="1381" spans="12:15" s="9" customFormat="1" x14ac:dyDescent="0.25">
      <c r="L1381" s="31"/>
      <c r="M1381" s="31"/>
      <c r="N1381" s="31"/>
      <c r="O1381" s="31"/>
    </row>
    <row r="1382" spans="12:15" s="9" customFormat="1" x14ac:dyDescent="0.25">
      <c r="L1382" s="31"/>
      <c r="M1382" s="31"/>
      <c r="N1382" s="31"/>
      <c r="O1382" s="31"/>
    </row>
    <row r="1383" spans="12:15" s="9" customFormat="1" x14ac:dyDescent="0.25">
      <c r="L1383" s="31"/>
      <c r="M1383" s="31"/>
      <c r="N1383" s="31"/>
      <c r="O1383" s="31"/>
    </row>
    <row r="1384" spans="12:15" s="9" customFormat="1" x14ac:dyDescent="0.25">
      <c r="L1384" s="31"/>
      <c r="M1384" s="31"/>
      <c r="N1384" s="31"/>
      <c r="O1384" s="31"/>
    </row>
    <row r="1385" spans="12:15" s="9" customFormat="1" x14ac:dyDescent="0.25">
      <c r="L1385" s="31"/>
      <c r="M1385" s="31"/>
      <c r="N1385" s="31"/>
      <c r="O1385" s="31"/>
    </row>
    <row r="1386" spans="12:15" s="9" customFormat="1" x14ac:dyDescent="0.25">
      <c r="L1386" s="31"/>
      <c r="M1386" s="31"/>
      <c r="N1386" s="31"/>
      <c r="O1386" s="31"/>
    </row>
    <row r="1387" spans="12:15" s="9" customFormat="1" x14ac:dyDescent="0.25">
      <c r="L1387" s="31"/>
      <c r="M1387" s="31"/>
      <c r="N1387" s="31"/>
      <c r="O1387" s="31"/>
    </row>
    <row r="1388" spans="12:15" s="9" customFormat="1" x14ac:dyDescent="0.25">
      <c r="L1388" s="31"/>
      <c r="M1388" s="31"/>
      <c r="N1388" s="31"/>
      <c r="O1388" s="31"/>
    </row>
    <row r="1389" spans="12:15" s="9" customFormat="1" x14ac:dyDescent="0.25">
      <c r="L1389" s="31"/>
      <c r="M1389" s="31"/>
      <c r="N1389" s="31"/>
      <c r="O1389" s="31"/>
    </row>
    <row r="1390" spans="12:15" s="9" customFormat="1" x14ac:dyDescent="0.25">
      <c r="L1390" s="31"/>
      <c r="M1390" s="31"/>
      <c r="N1390" s="31"/>
      <c r="O1390" s="31"/>
    </row>
    <row r="1391" spans="12:15" s="9" customFormat="1" x14ac:dyDescent="0.25">
      <c r="L1391" s="31"/>
      <c r="M1391" s="31"/>
      <c r="N1391" s="31"/>
      <c r="O1391" s="31"/>
    </row>
    <row r="1392" spans="12:15" s="9" customFormat="1" x14ac:dyDescent="0.25">
      <c r="L1392" s="31"/>
      <c r="M1392" s="31"/>
      <c r="N1392" s="31"/>
      <c r="O1392" s="31"/>
    </row>
    <row r="1393" spans="12:15" s="9" customFormat="1" x14ac:dyDescent="0.25">
      <c r="L1393" s="31"/>
      <c r="M1393" s="31"/>
      <c r="N1393" s="31"/>
      <c r="O1393" s="31"/>
    </row>
    <row r="1394" spans="12:15" s="9" customFormat="1" x14ac:dyDescent="0.25">
      <c r="L1394" s="31"/>
      <c r="M1394" s="31"/>
      <c r="N1394" s="31"/>
      <c r="O1394" s="31"/>
    </row>
    <row r="1395" spans="12:15" s="9" customFormat="1" x14ac:dyDescent="0.25">
      <c r="L1395" s="31"/>
      <c r="M1395" s="31"/>
      <c r="N1395" s="31"/>
      <c r="O1395" s="31"/>
    </row>
    <row r="1396" spans="12:15" s="9" customFormat="1" x14ac:dyDescent="0.25">
      <c r="L1396" s="31"/>
      <c r="M1396" s="31"/>
      <c r="N1396" s="31"/>
      <c r="O1396" s="31"/>
    </row>
    <row r="1397" spans="12:15" s="9" customFormat="1" x14ac:dyDescent="0.25">
      <c r="L1397" s="31"/>
      <c r="M1397" s="31"/>
      <c r="N1397" s="31"/>
      <c r="O1397" s="31"/>
    </row>
    <row r="1398" spans="12:15" s="9" customFormat="1" x14ac:dyDescent="0.25">
      <c r="L1398" s="31"/>
      <c r="M1398" s="31"/>
      <c r="N1398" s="31"/>
      <c r="O1398" s="31"/>
    </row>
    <row r="1399" spans="12:15" s="9" customFormat="1" x14ac:dyDescent="0.25">
      <c r="L1399" s="31"/>
      <c r="M1399" s="31"/>
      <c r="N1399" s="31"/>
      <c r="O1399" s="31"/>
    </row>
    <row r="1400" spans="12:15" s="9" customFormat="1" x14ac:dyDescent="0.25">
      <c r="L1400" s="31"/>
      <c r="M1400" s="31"/>
      <c r="N1400" s="31"/>
      <c r="O1400" s="31"/>
    </row>
    <row r="1401" spans="12:15" s="9" customFormat="1" x14ac:dyDescent="0.25">
      <c r="L1401" s="31"/>
      <c r="M1401" s="31"/>
      <c r="N1401" s="31"/>
      <c r="O1401" s="31"/>
    </row>
    <row r="1402" spans="12:15" s="9" customFormat="1" x14ac:dyDescent="0.25">
      <c r="L1402" s="31"/>
      <c r="M1402" s="31"/>
      <c r="N1402" s="31"/>
      <c r="O1402" s="31"/>
    </row>
    <row r="1403" spans="12:15" s="9" customFormat="1" x14ac:dyDescent="0.25">
      <c r="L1403" s="31"/>
      <c r="M1403" s="31"/>
      <c r="N1403" s="31"/>
      <c r="O1403" s="31"/>
    </row>
    <row r="1404" spans="12:15" s="9" customFormat="1" x14ac:dyDescent="0.25">
      <c r="L1404" s="31"/>
      <c r="M1404" s="31"/>
      <c r="N1404" s="31"/>
      <c r="O1404" s="31"/>
    </row>
    <row r="1405" spans="12:15" s="9" customFormat="1" x14ac:dyDescent="0.25">
      <c r="L1405" s="31"/>
      <c r="M1405" s="31"/>
      <c r="N1405" s="31"/>
      <c r="O1405" s="31"/>
    </row>
    <row r="1406" spans="12:15" s="9" customFormat="1" x14ac:dyDescent="0.25">
      <c r="L1406" s="31"/>
      <c r="M1406" s="31"/>
      <c r="N1406" s="31"/>
      <c r="O1406" s="31"/>
    </row>
    <row r="1407" spans="12:15" s="9" customFormat="1" x14ac:dyDescent="0.25">
      <c r="L1407" s="31"/>
      <c r="M1407" s="31"/>
      <c r="N1407" s="31"/>
      <c r="O1407" s="31"/>
    </row>
    <row r="1408" spans="12:15" s="9" customFormat="1" x14ac:dyDescent="0.25">
      <c r="L1408" s="31"/>
      <c r="M1408" s="31"/>
      <c r="N1408" s="31"/>
      <c r="O1408" s="31"/>
    </row>
    <row r="1409" spans="12:15" s="9" customFormat="1" x14ac:dyDescent="0.25">
      <c r="L1409" s="31"/>
      <c r="M1409" s="31"/>
      <c r="N1409" s="31"/>
      <c r="O1409" s="31"/>
    </row>
    <row r="1410" spans="12:15" s="9" customFormat="1" x14ac:dyDescent="0.25">
      <c r="L1410" s="31"/>
      <c r="M1410" s="31"/>
      <c r="N1410" s="31"/>
      <c r="O1410" s="31"/>
    </row>
    <row r="1411" spans="12:15" s="9" customFormat="1" x14ac:dyDescent="0.25">
      <c r="L1411" s="31"/>
      <c r="M1411" s="31"/>
      <c r="N1411" s="31"/>
      <c r="O1411" s="31"/>
    </row>
    <row r="1412" spans="12:15" s="9" customFormat="1" x14ac:dyDescent="0.25">
      <c r="L1412" s="31"/>
      <c r="M1412" s="31"/>
      <c r="N1412" s="31"/>
      <c r="O1412" s="31"/>
    </row>
    <row r="1413" spans="12:15" s="9" customFormat="1" x14ac:dyDescent="0.25">
      <c r="L1413" s="31"/>
      <c r="M1413" s="31"/>
      <c r="N1413" s="31"/>
      <c r="O1413" s="31"/>
    </row>
    <row r="1414" spans="12:15" s="9" customFormat="1" x14ac:dyDescent="0.25">
      <c r="L1414" s="31"/>
      <c r="M1414" s="31"/>
      <c r="N1414" s="31"/>
      <c r="O1414" s="31"/>
    </row>
    <row r="1415" spans="12:15" s="9" customFormat="1" x14ac:dyDescent="0.25">
      <c r="L1415" s="31"/>
      <c r="M1415" s="31"/>
      <c r="N1415" s="31"/>
      <c r="O1415" s="31"/>
    </row>
    <row r="1416" spans="12:15" s="9" customFormat="1" x14ac:dyDescent="0.25">
      <c r="L1416" s="31"/>
      <c r="M1416" s="31"/>
      <c r="N1416" s="31"/>
      <c r="O1416" s="31"/>
    </row>
    <row r="1417" spans="12:15" s="9" customFormat="1" x14ac:dyDescent="0.25">
      <c r="L1417" s="31"/>
      <c r="M1417" s="31"/>
      <c r="N1417" s="31"/>
      <c r="O1417" s="31"/>
    </row>
    <row r="1418" spans="12:15" s="9" customFormat="1" x14ac:dyDescent="0.25">
      <c r="L1418" s="31"/>
      <c r="M1418" s="31"/>
      <c r="N1418" s="31"/>
      <c r="O1418" s="31"/>
    </row>
    <row r="1419" spans="12:15" s="9" customFormat="1" x14ac:dyDescent="0.25">
      <c r="L1419" s="31"/>
      <c r="M1419" s="31"/>
      <c r="N1419" s="31"/>
      <c r="O1419" s="31"/>
    </row>
    <row r="1420" spans="12:15" s="9" customFormat="1" x14ac:dyDescent="0.25">
      <c r="L1420" s="31"/>
      <c r="M1420" s="31"/>
      <c r="N1420" s="31"/>
      <c r="O1420" s="31"/>
    </row>
    <row r="1421" spans="12:15" s="9" customFormat="1" x14ac:dyDescent="0.25">
      <c r="L1421" s="31"/>
      <c r="M1421" s="31"/>
      <c r="N1421" s="31"/>
      <c r="O1421" s="31"/>
    </row>
    <row r="1422" spans="12:15" s="9" customFormat="1" x14ac:dyDescent="0.25">
      <c r="L1422" s="31"/>
      <c r="M1422" s="31"/>
      <c r="N1422" s="31"/>
      <c r="O1422" s="31"/>
    </row>
    <row r="1423" spans="12:15" s="9" customFormat="1" x14ac:dyDescent="0.25">
      <c r="L1423" s="31"/>
      <c r="M1423" s="31"/>
      <c r="N1423" s="31"/>
      <c r="O1423" s="31"/>
    </row>
    <row r="1424" spans="12:15" s="9" customFormat="1" x14ac:dyDescent="0.25">
      <c r="L1424" s="31"/>
      <c r="M1424" s="31"/>
      <c r="N1424" s="31"/>
      <c r="O1424" s="31"/>
    </row>
    <row r="1425" spans="12:15" s="9" customFormat="1" x14ac:dyDescent="0.25">
      <c r="L1425" s="31"/>
      <c r="M1425" s="31"/>
      <c r="N1425" s="31"/>
      <c r="O1425" s="31"/>
    </row>
    <row r="1426" spans="12:15" s="9" customFormat="1" x14ac:dyDescent="0.25">
      <c r="L1426" s="31"/>
      <c r="M1426" s="31"/>
      <c r="N1426" s="31"/>
      <c r="O1426" s="31"/>
    </row>
    <row r="1427" spans="12:15" s="9" customFormat="1" x14ac:dyDescent="0.25">
      <c r="L1427" s="31"/>
      <c r="M1427" s="31"/>
      <c r="N1427" s="31"/>
      <c r="O1427" s="31"/>
    </row>
    <row r="1428" spans="12:15" s="9" customFormat="1" x14ac:dyDescent="0.25">
      <c r="L1428" s="31"/>
      <c r="M1428" s="31"/>
      <c r="N1428" s="31"/>
      <c r="O1428" s="31"/>
    </row>
    <row r="1429" spans="12:15" s="9" customFormat="1" x14ac:dyDescent="0.25">
      <c r="L1429" s="31"/>
      <c r="M1429" s="31"/>
      <c r="N1429" s="31"/>
      <c r="O1429" s="31"/>
    </row>
    <row r="1430" spans="12:15" s="9" customFormat="1" x14ac:dyDescent="0.25">
      <c r="L1430" s="31"/>
      <c r="M1430" s="31"/>
      <c r="N1430" s="31"/>
      <c r="O1430" s="31"/>
    </row>
    <row r="1431" spans="12:15" s="9" customFormat="1" x14ac:dyDescent="0.25">
      <c r="L1431" s="31"/>
      <c r="M1431" s="31"/>
      <c r="N1431" s="31"/>
      <c r="O1431" s="31"/>
    </row>
    <row r="1432" spans="12:15" s="9" customFormat="1" x14ac:dyDescent="0.25">
      <c r="L1432" s="31"/>
      <c r="M1432" s="31"/>
      <c r="N1432" s="31"/>
      <c r="O1432" s="31"/>
    </row>
    <row r="1433" spans="12:15" s="9" customFormat="1" x14ac:dyDescent="0.25">
      <c r="L1433" s="31"/>
      <c r="M1433" s="31"/>
      <c r="N1433" s="31"/>
      <c r="O1433" s="31"/>
    </row>
    <row r="1434" spans="12:15" s="9" customFormat="1" x14ac:dyDescent="0.25">
      <c r="L1434" s="31"/>
      <c r="M1434" s="31"/>
      <c r="N1434" s="31"/>
      <c r="O1434" s="31"/>
    </row>
    <row r="1435" spans="12:15" s="9" customFormat="1" x14ac:dyDescent="0.25">
      <c r="L1435" s="31"/>
      <c r="M1435" s="31"/>
      <c r="N1435" s="31"/>
      <c r="O1435" s="31"/>
    </row>
    <row r="1436" spans="12:15" s="9" customFormat="1" x14ac:dyDescent="0.25">
      <c r="L1436" s="31"/>
      <c r="M1436" s="31"/>
      <c r="N1436" s="31"/>
      <c r="O1436" s="31"/>
    </row>
    <row r="1437" spans="12:15" s="9" customFormat="1" x14ac:dyDescent="0.25">
      <c r="L1437" s="31"/>
      <c r="M1437" s="31"/>
      <c r="N1437" s="31"/>
      <c r="O1437" s="31"/>
    </row>
    <row r="1438" spans="12:15" s="9" customFormat="1" x14ac:dyDescent="0.25">
      <c r="L1438" s="31"/>
      <c r="M1438" s="31"/>
      <c r="N1438" s="31"/>
      <c r="O1438" s="31"/>
    </row>
    <row r="1439" spans="12:15" s="9" customFormat="1" x14ac:dyDescent="0.25">
      <c r="L1439" s="31"/>
      <c r="M1439" s="31"/>
      <c r="N1439" s="31"/>
      <c r="O1439" s="31"/>
    </row>
    <row r="1440" spans="12:15" s="9" customFormat="1" x14ac:dyDescent="0.25">
      <c r="L1440" s="31"/>
      <c r="M1440" s="31"/>
      <c r="N1440" s="31"/>
      <c r="O1440" s="31"/>
    </row>
    <row r="1441" spans="12:15" s="9" customFormat="1" x14ac:dyDescent="0.25">
      <c r="L1441" s="31"/>
      <c r="M1441" s="31"/>
      <c r="N1441" s="31"/>
      <c r="O1441" s="31"/>
    </row>
    <row r="1442" spans="12:15" s="9" customFormat="1" x14ac:dyDescent="0.25">
      <c r="L1442" s="31"/>
      <c r="M1442" s="31"/>
      <c r="N1442" s="31"/>
      <c r="O1442" s="31"/>
    </row>
    <row r="1443" spans="12:15" s="9" customFormat="1" x14ac:dyDescent="0.25">
      <c r="L1443" s="31"/>
      <c r="M1443" s="31"/>
      <c r="N1443" s="31"/>
      <c r="O1443" s="31"/>
    </row>
    <row r="1444" spans="12:15" s="9" customFormat="1" x14ac:dyDescent="0.25">
      <c r="L1444" s="31"/>
      <c r="M1444" s="31"/>
      <c r="N1444" s="31"/>
      <c r="O1444" s="31"/>
    </row>
    <row r="1445" spans="12:15" s="9" customFormat="1" x14ac:dyDescent="0.25">
      <c r="L1445" s="31"/>
      <c r="M1445" s="31"/>
      <c r="N1445" s="31"/>
      <c r="O1445" s="31"/>
    </row>
    <row r="1446" spans="12:15" s="9" customFormat="1" x14ac:dyDescent="0.25">
      <c r="L1446" s="31"/>
      <c r="M1446" s="31"/>
      <c r="N1446" s="31"/>
      <c r="O1446" s="31"/>
    </row>
    <row r="1447" spans="12:15" s="9" customFormat="1" x14ac:dyDescent="0.25">
      <c r="L1447" s="31"/>
      <c r="M1447" s="31"/>
      <c r="N1447" s="31"/>
      <c r="O1447" s="31"/>
    </row>
    <row r="1448" spans="12:15" s="9" customFormat="1" x14ac:dyDescent="0.25">
      <c r="L1448" s="31"/>
      <c r="M1448" s="31"/>
      <c r="N1448" s="31"/>
      <c r="O1448" s="31"/>
    </row>
    <row r="1449" spans="12:15" s="9" customFormat="1" x14ac:dyDescent="0.25">
      <c r="L1449" s="31"/>
      <c r="M1449" s="31"/>
      <c r="N1449" s="31"/>
      <c r="O1449" s="31"/>
    </row>
    <row r="1450" spans="12:15" s="9" customFormat="1" x14ac:dyDescent="0.25">
      <c r="L1450" s="31"/>
      <c r="M1450" s="31"/>
      <c r="N1450" s="31"/>
      <c r="O1450" s="31"/>
    </row>
    <row r="1451" spans="12:15" s="9" customFormat="1" x14ac:dyDescent="0.25">
      <c r="L1451" s="31"/>
      <c r="M1451" s="31"/>
      <c r="N1451" s="31"/>
      <c r="O1451" s="31"/>
    </row>
    <row r="1452" spans="12:15" s="9" customFormat="1" x14ac:dyDescent="0.25">
      <c r="L1452" s="31"/>
      <c r="M1452" s="31"/>
      <c r="N1452" s="31"/>
      <c r="O1452" s="31"/>
    </row>
    <row r="1453" spans="12:15" s="9" customFormat="1" x14ac:dyDescent="0.25">
      <c r="L1453" s="31"/>
      <c r="M1453" s="31"/>
      <c r="N1453" s="31"/>
      <c r="O1453" s="31"/>
    </row>
    <row r="1454" spans="12:15" s="9" customFormat="1" x14ac:dyDescent="0.25">
      <c r="L1454" s="31"/>
      <c r="M1454" s="31"/>
      <c r="N1454" s="31"/>
      <c r="O1454" s="31"/>
    </row>
    <row r="1455" spans="12:15" s="9" customFormat="1" x14ac:dyDescent="0.25">
      <c r="L1455" s="31"/>
      <c r="M1455" s="31"/>
      <c r="N1455" s="31"/>
      <c r="O1455" s="31"/>
    </row>
    <row r="1456" spans="12:15" s="9" customFormat="1" x14ac:dyDescent="0.25">
      <c r="L1456" s="31"/>
      <c r="M1456" s="31"/>
      <c r="N1456" s="31"/>
      <c r="O1456" s="31"/>
    </row>
    <row r="1457" spans="12:15" s="9" customFormat="1" x14ac:dyDescent="0.25">
      <c r="L1457" s="31"/>
      <c r="M1457" s="31"/>
      <c r="N1457" s="31"/>
      <c r="O1457" s="31"/>
    </row>
    <row r="1458" spans="12:15" s="9" customFormat="1" x14ac:dyDescent="0.25">
      <c r="L1458" s="31"/>
      <c r="M1458" s="31"/>
      <c r="N1458" s="31"/>
      <c r="O1458" s="31"/>
    </row>
    <row r="1459" spans="12:15" s="9" customFormat="1" x14ac:dyDescent="0.25">
      <c r="L1459" s="31"/>
      <c r="M1459" s="31"/>
      <c r="N1459" s="31"/>
      <c r="O1459" s="31"/>
    </row>
    <row r="1460" spans="12:15" s="9" customFormat="1" x14ac:dyDescent="0.25">
      <c r="L1460" s="31"/>
      <c r="M1460" s="31"/>
      <c r="N1460" s="31"/>
      <c r="O1460" s="31"/>
    </row>
    <row r="1461" spans="12:15" s="9" customFormat="1" x14ac:dyDescent="0.25">
      <c r="L1461" s="31"/>
      <c r="M1461" s="31"/>
      <c r="N1461" s="31"/>
      <c r="O1461" s="31"/>
    </row>
    <row r="1462" spans="12:15" s="9" customFormat="1" x14ac:dyDescent="0.25">
      <c r="L1462" s="31"/>
      <c r="M1462" s="31"/>
      <c r="N1462" s="31"/>
      <c r="O1462" s="31"/>
    </row>
    <row r="1463" spans="12:15" s="9" customFormat="1" x14ac:dyDescent="0.25">
      <c r="L1463" s="31"/>
      <c r="M1463" s="31"/>
      <c r="N1463" s="31"/>
      <c r="O1463" s="31"/>
    </row>
    <row r="1464" spans="12:15" s="9" customFormat="1" x14ac:dyDescent="0.25">
      <c r="L1464" s="31"/>
      <c r="M1464" s="31"/>
      <c r="N1464" s="31"/>
      <c r="O1464" s="31"/>
    </row>
    <row r="1465" spans="12:15" s="9" customFormat="1" x14ac:dyDescent="0.25">
      <c r="L1465" s="31"/>
      <c r="M1465" s="31"/>
      <c r="N1465" s="31"/>
      <c r="O1465" s="31"/>
    </row>
    <row r="1466" spans="12:15" s="9" customFormat="1" x14ac:dyDescent="0.25">
      <c r="L1466" s="31"/>
      <c r="M1466" s="31"/>
      <c r="N1466" s="31"/>
      <c r="O1466" s="31"/>
    </row>
    <row r="1467" spans="12:15" s="9" customFormat="1" x14ac:dyDescent="0.25">
      <c r="L1467" s="31"/>
      <c r="M1467" s="31"/>
      <c r="N1467" s="31"/>
      <c r="O1467" s="31"/>
    </row>
    <row r="1468" spans="12:15" s="9" customFormat="1" x14ac:dyDescent="0.25">
      <c r="L1468" s="31"/>
      <c r="M1468" s="31"/>
      <c r="N1468" s="31"/>
      <c r="O1468" s="31"/>
    </row>
    <row r="1469" spans="12:15" s="9" customFormat="1" x14ac:dyDescent="0.25">
      <c r="L1469" s="31"/>
      <c r="M1469" s="31"/>
      <c r="N1469" s="31"/>
      <c r="O1469" s="31"/>
    </row>
    <row r="1470" spans="12:15" s="9" customFormat="1" x14ac:dyDescent="0.25">
      <c r="L1470" s="31"/>
      <c r="M1470" s="31"/>
      <c r="N1470" s="31"/>
      <c r="O1470" s="31"/>
    </row>
    <row r="1471" spans="12:15" s="9" customFormat="1" x14ac:dyDescent="0.25">
      <c r="L1471" s="31"/>
      <c r="M1471" s="31"/>
      <c r="N1471" s="31"/>
      <c r="O1471" s="31"/>
    </row>
    <row r="1472" spans="12:15" s="9" customFormat="1" x14ac:dyDescent="0.25">
      <c r="L1472" s="31"/>
      <c r="M1472" s="31"/>
      <c r="N1472" s="31"/>
      <c r="O1472" s="31"/>
    </row>
    <row r="1473" spans="12:15" s="9" customFormat="1" x14ac:dyDescent="0.25">
      <c r="L1473" s="31"/>
      <c r="M1473" s="31"/>
      <c r="N1473" s="31"/>
      <c r="O1473" s="31"/>
    </row>
    <row r="1474" spans="12:15" s="9" customFormat="1" x14ac:dyDescent="0.25">
      <c r="L1474" s="31"/>
      <c r="M1474" s="31"/>
      <c r="N1474" s="31"/>
      <c r="O1474" s="31"/>
    </row>
    <row r="1475" spans="12:15" s="9" customFormat="1" x14ac:dyDescent="0.25">
      <c r="L1475" s="31"/>
      <c r="M1475" s="31"/>
      <c r="N1475" s="31"/>
      <c r="O1475" s="31"/>
    </row>
    <row r="1476" spans="12:15" s="9" customFormat="1" x14ac:dyDescent="0.25">
      <c r="L1476" s="31"/>
      <c r="M1476" s="31"/>
      <c r="N1476" s="31"/>
      <c r="O1476" s="31"/>
    </row>
    <row r="1477" spans="12:15" s="9" customFormat="1" x14ac:dyDescent="0.25">
      <c r="L1477" s="31"/>
      <c r="M1477" s="31"/>
      <c r="N1477" s="31"/>
      <c r="O1477" s="31"/>
    </row>
    <row r="1478" spans="12:15" s="9" customFormat="1" x14ac:dyDescent="0.25">
      <c r="L1478" s="31"/>
      <c r="M1478" s="31"/>
      <c r="N1478" s="31"/>
      <c r="O1478" s="31"/>
    </row>
    <row r="1479" spans="12:15" s="9" customFormat="1" x14ac:dyDescent="0.25">
      <c r="L1479" s="31"/>
      <c r="M1479" s="31"/>
      <c r="N1479" s="31"/>
      <c r="O1479" s="31"/>
    </row>
    <row r="1480" spans="12:15" s="9" customFormat="1" x14ac:dyDescent="0.25">
      <c r="L1480" s="31"/>
      <c r="M1480" s="31"/>
      <c r="N1480" s="31"/>
      <c r="O1480" s="31"/>
    </row>
    <row r="1481" spans="12:15" s="9" customFormat="1" x14ac:dyDescent="0.25">
      <c r="L1481" s="31"/>
      <c r="M1481" s="31"/>
      <c r="N1481" s="31"/>
      <c r="O1481" s="31"/>
    </row>
    <row r="1482" spans="12:15" s="9" customFormat="1" x14ac:dyDescent="0.25">
      <c r="L1482" s="31"/>
      <c r="M1482" s="31"/>
      <c r="N1482" s="31"/>
      <c r="O1482" s="31"/>
    </row>
    <row r="1483" spans="12:15" s="9" customFormat="1" x14ac:dyDescent="0.25">
      <c r="L1483" s="31"/>
      <c r="M1483" s="31"/>
      <c r="N1483" s="31"/>
      <c r="O1483" s="31"/>
    </row>
    <row r="1484" spans="12:15" s="9" customFormat="1" x14ac:dyDescent="0.25">
      <c r="L1484" s="31"/>
      <c r="M1484" s="31"/>
      <c r="N1484" s="31"/>
      <c r="O1484" s="31"/>
    </row>
    <row r="1485" spans="12:15" s="9" customFormat="1" x14ac:dyDescent="0.25">
      <c r="L1485" s="31"/>
      <c r="M1485" s="31"/>
      <c r="N1485" s="31"/>
      <c r="O1485" s="31"/>
    </row>
    <row r="1486" spans="12:15" s="9" customFormat="1" x14ac:dyDescent="0.25">
      <c r="L1486" s="31"/>
      <c r="M1486" s="31"/>
      <c r="N1486" s="31"/>
      <c r="O1486" s="31"/>
    </row>
    <row r="1487" spans="12:15" s="9" customFormat="1" x14ac:dyDescent="0.25">
      <c r="L1487" s="31"/>
      <c r="M1487" s="31"/>
      <c r="N1487" s="31"/>
      <c r="O1487" s="31"/>
    </row>
    <row r="1488" spans="12:15" s="9" customFormat="1" x14ac:dyDescent="0.25">
      <c r="L1488" s="31"/>
      <c r="M1488" s="31"/>
      <c r="N1488" s="31"/>
      <c r="O1488" s="31"/>
    </row>
    <row r="1489" spans="12:15" s="9" customFormat="1" x14ac:dyDescent="0.25">
      <c r="L1489" s="31"/>
      <c r="M1489" s="31"/>
      <c r="N1489" s="31"/>
      <c r="O1489" s="31"/>
    </row>
    <row r="1490" spans="12:15" s="9" customFormat="1" x14ac:dyDescent="0.25">
      <c r="L1490" s="31"/>
      <c r="M1490" s="31"/>
      <c r="N1490" s="31"/>
      <c r="O1490" s="31"/>
    </row>
    <row r="1491" spans="12:15" s="9" customFormat="1" x14ac:dyDescent="0.25">
      <c r="L1491" s="31"/>
      <c r="M1491" s="31"/>
      <c r="N1491" s="31"/>
      <c r="O1491" s="31"/>
    </row>
    <row r="1492" spans="12:15" s="9" customFormat="1" x14ac:dyDescent="0.25">
      <c r="L1492" s="31"/>
      <c r="M1492" s="31"/>
      <c r="N1492" s="31"/>
      <c r="O1492" s="31"/>
    </row>
    <row r="1493" spans="12:15" s="9" customFormat="1" x14ac:dyDescent="0.25">
      <c r="L1493" s="31"/>
      <c r="M1493" s="31"/>
      <c r="N1493" s="31"/>
      <c r="O1493" s="31"/>
    </row>
    <row r="1494" spans="12:15" s="9" customFormat="1" x14ac:dyDescent="0.25">
      <c r="L1494" s="31"/>
      <c r="M1494" s="31"/>
      <c r="N1494" s="31"/>
      <c r="O1494" s="31"/>
    </row>
    <row r="1495" spans="12:15" s="9" customFormat="1" x14ac:dyDescent="0.25">
      <c r="L1495" s="31"/>
      <c r="M1495" s="31"/>
      <c r="N1495" s="31"/>
      <c r="O1495" s="31"/>
    </row>
    <row r="1496" spans="12:15" s="9" customFormat="1" x14ac:dyDescent="0.25">
      <c r="L1496" s="31"/>
      <c r="M1496" s="31"/>
      <c r="N1496" s="31"/>
      <c r="O1496" s="31"/>
    </row>
    <row r="1497" spans="12:15" s="9" customFormat="1" x14ac:dyDescent="0.25">
      <c r="L1497" s="31"/>
      <c r="M1497" s="31"/>
      <c r="N1497" s="31"/>
      <c r="O1497" s="31"/>
    </row>
    <row r="1498" spans="12:15" s="9" customFormat="1" x14ac:dyDescent="0.25">
      <c r="L1498" s="31"/>
      <c r="M1498" s="31"/>
      <c r="N1498" s="31"/>
      <c r="O1498" s="31"/>
    </row>
    <row r="1499" spans="12:15" s="9" customFormat="1" x14ac:dyDescent="0.25">
      <c r="L1499" s="31"/>
      <c r="M1499" s="31"/>
      <c r="N1499" s="31"/>
      <c r="O1499" s="31"/>
    </row>
    <row r="1500" spans="12:15" s="9" customFormat="1" x14ac:dyDescent="0.25">
      <c r="L1500" s="31"/>
      <c r="M1500" s="31"/>
      <c r="N1500" s="31"/>
      <c r="O1500" s="31"/>
    </row>
    <row r="1501" spans="12:15" s="9" customFormat="1" x14ac:dyDescent="0.25">
      <c r="L1501" s="31"/>
      <c r="M1501" s="31"/>
      <c r="N1501" s="31"/>
      <c r="O1501" s="31"/>
    </row>
    <row r="1502" spans="12:15" s="9" customFormat="1" x14ac:dyDescent="0.25">
      <c r="L1502" s="31"/>
      <c r="M1502" s="31"/>
      <c r="N1502" s="31"/>
      <c r="O1502" s="31"/>
    </row>
    <row r="1503" spans="12:15" s="9" customFormat="1" x14ac:dyDescent="0.25">
      <c r="L1503" s="31"/>
      <c r="M1503" s="31"/>
      <c r="N1503" s="31"/>
      <c r="O1503" s="31"/>
    </row>
    <row r="1504" spans="12:15" s="9" customFormat="1" x14ac:dyDescent="0.25">
      <c r="L1504" s="31"/>
      <c r="M1504" s="31"/>
      <c r="N1504" s="31"/>
      <c r="O1504" s="31"/>
    </row>
    <row r="1505" spans="12:15" s="9" customFormat="1" x14ac:dyDescent="0.25">
      <c r="L1505" s="31"/>
      <c r="M1505" s="31"/>
      <c r="N1505" s="31"/>
      <c r="O1505" s="31"/>
    </row>
    <row r="1506" spans="12:15" s="9" customFormat="1" x14ac:dyDescent="0.25">
      <c r="L1506" s="31"/>
      <c r="M1506" s="31"/>
      <c r="N1506" s="31"/>
      <c r="O1506" s="31"/>
    </row>
    <row r="1507" spans="12:15" s="9" customFormat="1" x14ac:dyDescent="0.25">
      <c r="L1507" s="31"/>
      <c r="M1507" s="31"/>
      <c r="N1507" s="31"/>
      <c r="O1507" s="31"/>
    </row>
    <row r="1508" spans="12:15" s="9" customFormat="1" x14ac:dyDescent="0.25">
      <c r="L1508" s="31"/>
      <c r="M1508" s="31"/>
      <c r="N1508" s="31"/>
      <c r="O1508" s="31"/>
    </row>
    <row r="1509" spans="12:15" s="9" customFormat="1" x14ac:dyDescent="0.25">
      <c r="L1509" s="31"/>
      <c r="M1509" s="31"/>
      <c r="N1509" s="31"/>
      <c r="O1509" s="31"/>
    </row>
    <row r="1510" spans="12:15" s="9" customFormat="1" x14ac:dyDescent="0.25">
      <c r="L1510" s="31"/>
      <c r="M1510" s="31"/>
      <c r="N1510" s="31"/>
      <c r="O1510" s="31"/>
    </row>
    <row r="1511" spans="12:15" s="9" customFormat="1" x14ac:dyDescent="0.25">
      <c r="L1511" s="31"/>
      <c r="M1511" s="31"/>
      <c r="N1511" s="31"/>
      <c r="O1511" s="31"/>
    </row>
    <row r="1512" spans="12:15" s="9" customFormat="1" x14ac:dyDescent="0.25">
      <c r="L1512" s="31"/>
      <c r="M1512" s="31"/>
      <c r="N1512" s="31"/>
      <c r="O1512" s="31"/>
    </row>
    <row r="1513" spans="12:15" s="9" customFormat="1" x14ac:dyDescent="0.25">
      <c r="L1513" s="31"/>
      <c r="M1513" s="31"/>
      <c r="N1513" s="31"/>
      <c r="O1513" s="31"/>
    </row>
    <row r="1514" spans="12:15" s="9" customFormat="1" x14ac:dyDescent="0.25">
      <c r="L1514" s="31"/>
      <c r="M1514" s="31"/>
      <c r="N1514" s="31"/>
      <c r="O1514" s="31"/>
    </row>
    <row r="1515" spans="12:15" s="9" customFormat="1" x14ac:dyDescent="0.25">
      <c r="L1515" s="31"/>
      <c r="M1515" s="31"/>
      <c r="N1515" s="31"/>
      <c r="O1515" s="31"/>
    </row>
    <row r="1516" spans="12:15" s="9" customFormat="1" x14ac:dyDescent="0.25">
      <c r="L1516" s="31"/>
      <c r="M1516" s="31"/>
      <c r="N1516" s="31"/>
      <c r="O1516" s="31"/>
    </row>
    <row r="1517" spans="12:15" s="9" customFormat="1" x14ac:dyDescent="0.25">
      <c r="L1517" s="31"/>
      <c r="M1517" s="31"/>
      <c r="N1517" s="31"/>
      <c r="O1517" s="31"/>
    </row>
    <row r="1518" spans="12:15" s="9" customFormat="1" x14ac:dyDescent="0.25">
      <c r="L1518" s="31"/>
      <c r="M1518" s="31"/>
      <c r="N1518" s="31"/>
      <c r="O1518" s="31"/>
    </row>
    <row r="1519" spans="12:15" s="9" customFormat="1" x14ac:dyDescent="0.25">
      <c r="L1519" s="31"/>
      <c r="M1519" s="31"/>
      <c r="N1519" s="31"/>
      <c r="O1519" s="31"/>
    </row>
    <row r="1520" spans="12:15" s="9" customFormat="1" x14ac:dyDescent="0.25">
      <c r="L1520" s="31"/>
      <c r="M1520" s="31"/>
      <c r="N1520" s="31"/>
      <c r="O1520" s="31"/>
    </row>
    <row r="1521" spans="12:15" s="9" customFormat="1" x14ac:dyDescent="0.25">
      <c r="L1521" s="31"/>
      <c r="M1521" s="31"/>
      <c r="N1521" s="31"/>
      <c r="O1521" s="31"/>
    </row>
    <row r="1522" spans="12:15" s="9" customFormat="1" x14ac:dyDescent="0.25">
      <c r="L1522" s="31"/>
      <c r="M1522" s="31"/>
      <c r="N1522" s="31"/>
      <c r="O1522" s="31"/>
    </row>
    <row r="1523" spans="12:15" s="9" customFormat="1" x14ac:dyDescent="0.25">
      <c r="L1523" s="31"/>
      <c r="M1523" s="31"/>
      <c r="N1523" s="31"/>
      <c r="O1523" s="31"/>
    </row>
    <row r="1524" spans="12:15" s="9" customFormat="1" x14ac:dyDescent="0.25">
      <c r="L1524" s="31"/>
      <c r="M1524" s="31"/>
      <c r="N1524" s="31"/>
      <c r="O1524" s="31"/>
    </row>
    <row r="1525" spans="12:15" s="9" customFormat="1" x14ac:dyDescent="0.25">
      <c r="L1525" s="31"/>
      <c r="M1525" s="31"/>
      <c r="N1525" s="31"/>
      <c r="O1525" s="31"/>
    </row>
    <row r="1526" spans="12:15" s="9" customFormat="1" x14ac:dyDescent="0.25">
      <c r="L1526" s="31"/>
      <c r="M1526" s="31"/>
      <c r="N1526" s="31"/>
      <c r="O1526" s="31"/>
    </row>
    <row r="1527" spans="12:15" s="9" customFormat="1" x14ac:dyDescent="0.25">
      <c r="L1527" s="31"/>
      <c r="M1527" s="31"/>
      <c r="N1527" s="31"/>
      <c r="O1527" s="31"/>
    </row>
    <row r="1528" spans="12:15" s="9" customFormat="1" x14ac:dyDescent="0.25">
      <c r="L1528" s="31"/>
      <c r="M1528" s="31"/>
      <c r="N1528" s="31"/>
      <c r="O1528" s="31"/>
    </row>
    <row r="1529" spans="12:15" s="9" customFormat="1" x14ac:dyDescent="0.25">
      <c r="L1529" s="31"/>
      <c r="M1529" s="31"/>
      <c r="N1529" s="31"/>
      <c r="O1529" s="31"/>
    </row>
    <row r="1530" spans="12:15" s="9" customFormat="1" x14ac:dyDescent="0.25">
      <c r="L1530" s="31"/>
      <c r="M1530" s="31"/>
      <c r="N1530" s="31"/>
      <c r="O1530" s="31"/>
    </row>
    <row r="1531" spans="12:15" s="9" customFormat="1" x14ac:dyDescent="0.25">
      <c r="L1531" s="31"/>
      <c r="M1531" s="31"/>
      <c r="N1531" s="31"/>
      <c r="O1531" s="31"/>
    </row>
    <row r="1532" spans="12:15" s="9" customFormat="1" x14ac:dyDescent="0.25">
      <c r="L1532" s="31"/>
      <c r="M1532" s="31"/>
      <c r="N1532" s="31"/>
      <c r="O1532" s="31"/>
    </row>
    <row r="1533" spans="12:15" s="9" customFormat="1" x14ac:dyDescent="0.25">
      <c r="L1533" s="31"/>
      <c r="M1533" s="31"/>
      <c r="N1533" s="31"/>
      <c r="O1533" s="31"/>
    </row>
    <row r="1534" spans="12:15" s="9" customFormat="1" x14ac:dyDescent="0.25">
      <c r="L1534" s="31"/>
      <c r="M1534" s="31"/>
      <c r="N1534" s="31"/>
      <c r="O1534" s="31"/>
    </row>
    <row r="1535" spans="12:15" s="9" customFormat="1" x14ac:dyDescent="0.25">
      <c r="L1535" s="31"/>
      <c r="M1535" s="31"/>
      <c r="N1535" s="31"/>
      <c r="O1535" s="31"/>
    </row>
    <row r="1536" spans="12:15" s="9" customFormat="1" x14ac:dyDescent="0.25">
      <c r="L1536" s="31"/>
      <c r="M1536" s="31"/>
      <c r="N1536" s="31"/>
      <c r="O1536" s="31"/>
    </row>
    <row r="1537" spans="12:15" s="9" customFormat="1" x14ac:dyDescent="0.25">
      <c r="L1537" s="31"/>
      <c r="M1537" s="31"/>
      <c r="N1537" s="31"/>
      <c r="O1537" s="31"/>
    </row>
    <row r="1538" spans="12:15" s="9" customFormat="1" x14ac:dyDescent="0.25">
      <c r="L1538" s="31"/>
      <c r="M1538" s="31"/>
      <c r="N1538" s="31"/>
      <c r="O1538" s="31"/>
    </row>
    <row r="1539" spans="12:15" s="9" customFormat="1" x14ac:dyDescent="0.25">
      <c r="L1539" s="31"/>
      <c r="M1539" s="31"/>
      <c r="N1539" s="31"/>
      <c r="O1539" s="31"/>
    </row>
    <row r="1540" spans="12:15" s="9" customFormat="1" x14ac:dyDescent="0.25">
      <c r="L1540" s="31"/>
      <c r="M1540" s="31"/>
      <c r="N1540" s="31"/>
      <c r="O1540" s="31"/>
    </row>
    <row r="1541" spans="12:15" s="9" customFormat="1" x14ac:dyDescent="0.25">
      <c r="L1541" s="31"/>
      <c r="M1541" s="31"/>
      <c r="N1541" s="31"/>
      <c r="O1541" s="31"/>
    </row>
    <row r="1542" spans="12:15" s="9" customFormat="1" x14ac:dyDescent="0.25">
      <c r="L1542" s="31"/>
      <c r="M1542" s="31"/>
      <c r="N1542" s="31"/>
      <c r="O1542" s="31"/>
    </row>
    <row r="1543" spans="12:15" s="9" customFormat="1" x14ac:dyDescent="0.25">
      <c r="L1543" s="31"/>
      <c r="M1543" s="31"/>
      <c r="N1543" s="31"/>
      <c r="O1543" s="31"/>
    </row>
    <row r="1544" spans="12:15" s="9" customFormat="1" x14ac:dyDescent="0.25">
      <c r="L1544" s="31"/>
      <c r="M1544" s="31"/>
      <c r="N1544" s="31"/>
      <c r="O1544" s="31"/>
    </row>
    <row r="1545" spans="12:15" s="9" customFormat="1" x14ac:dyDescent="0.25">
      <c r="L1545" s="31"/>
      <c r="M1545" s="31"/>
      <c r="N1545" s="31"/>
      <c r="O1545" s="31"/>
    </row>
    <row r="1546" spans="12:15" s="9" customFormat="1" x14ac:dyDescent="0.25">
      <c r="L1546" s="31"/>
      <c r="M1546" s="31"/>
      <c r="N1546" s="31"/>
      <c r="O1546" s="31"/>
    </row>
    <row r="1547" spans="12:15" s="9" customFormat="1" x14ac:dyDescent="0.25">
      <c r="L1547" s="31"/>
      <c r="M1547" s="31"/>
      <c r="N1547" s="31"/>
      <c r="O1547" s="31"/>
    </row>
    <row r="1548" spans="12:15" s="9" customFormat="1" x14ac:dyDescent="0.25">
      <c r="L1548" s="31"/>
      <c r="M1548" s="31"/>
      <c r="N1548" s="31"/>
      <c r="O1548" s="31"/>
    </row>
    <row r="1549" spans="12:15" s="9" customFormat="1" x14ac:dyDescent="0.25">
      <c r="L1549" s="31"/>
      <c r="M1549" s="31"/>
      <c r="N1549" s="31"/>
      <c r="O1549" s="31"/>
    </row>
    <row r="1550" spans="12:15" s="9" customFormat="1" x14ac:dyDescent="0.25">
      <c r="L1550" s="31"/>
      <c r="M1550" s="31"/>
      <c r="N1550" s="31"/>
      <c r="O1550" s="31"/>
    </row>
    <row r="1551" spans="12:15" s="9" customFormat="1" x14ac:dyDescent="0.25">
      <c r="L1551" s="31"/>
      <c r="M1551" s="31"/>
      <c r="N1551" s="31"/>
      <c r="O1551" s="31"/>
    </row>
    <row r="1552" spans="12:15" s="9" customFormat="1" x14ac:dyDescent="0.25">
      <c r="L1552" s="31"/>
      <c r="M1552" s="31"/>
      <c r="N1552" s="31"/>
      <c r="O1552" s="31"/>
    </row>
    <row r="1553" spans="12:15" s="9" customFormat="1" x14ac:dyDescent="0.25">
      <c r="L1553" s="31"/>
      <c r="M1553" s="31"/>
      <c r="N1553" s="31"/>
      <c r="O1553" s="31"/>
    </row>
    <row r="1554" spans="12:15" s="9" customFormat="1" x14ac:dyDescent="0.25">
      <c r="L1554" s="31"/>
      <c r="M1554" s="31"/>
      <c r="N1554" s="31"/>
      <c r="O1554" s="31"/>
    </row>
    <row r="1555" spans="12:15" s="9" customFormat="1" x14ac:dyDescent="0.25">
      <c r="L1555" s="31"/>
      <c r="M1555" s="31"/>
      <c r="N1555" s="31"/>
      <c r="O1555" s="31"/>
    </row>
    <row r="1556" spans="12:15" s="9" customFormat="1" x14ac:dyDescent="0.25">
      <c r="L1556" s="31"/>
      <c r="M1556" s="31"/>
      <c r="N1556" s="31"/>
      <c r="O1556" s="31"/>
    </row>
    <row r="1557" spans="12:15" s="9" customFormat="1" x14ac:dyDescent="0.25">
      <c r="L1557" s="31"/>
      <c r="M1557" s="31"/>
      <c r="N1557" s="31"/>
      <c r="O1557" s="31"/>
    </row>
    <row r="1558" spans="12:15" s="9" customFormat="1" x14ac:dyDescent="0.25">
      <c r="L1558" s="31"/>
      <c r="M1558" s="31"/>
      <c r="N1558" s="31"/>
      <c r="O1558" s="31"/>
    </row>
    <row r="1559" spans="12:15" s="9" customFormat="1" x14ac:dyDescent="0.25">
      <c r="L1559" s="31"/>
      <c r="M1559" s="31"/>
      <c r="N1559" s="31"/>
      <c r="O1559" s="31"/>
    </row>
    <row r="1560" spans="12:15" s="9" customFormat="1" x14ac:dyDescent="0.25">
      <c r="L1560" s="31"/>
      <c r="M1560" s="31"/>
      <c r="N1560" s="31"/>
      <c r="O1560" s="31"/>
    </row>
    <row r="1561" spans="12:15" s="9" customFormat="1" x14ac:dyDescent="0.25">
      <c r="L1561" s="31"/>
      <c r="M1561" s="31"/>
      <c r="N1561" s="31"/>
      <c r="O1561" s="31"/>
    </row>
    <row r="1562" spans="12:15" s="9" customFormat="1" x14ac:dyDescent="0.25">
      <c r="L1562" s="31"/>
      <c r="M1562" s="31"/>
      <c r="N1562" s="31"/>
      <c r="O1562" s="31"/>
    </row>
    <row r="1563" spans="12:15" s="9" customFormat="1" x14ac:dyDescent="0.25">
      <c r="L1563" s="31"/>
      <c r="M1563" s="31"/>
      <c r="N1563" s="31"/>
      <c r="O1563" s="31"/>
    </row>
    <row r="1564" spans="12:15" s="9" customFormat="1" x14ac:dyDescent="0.25">
      <c r="L1564" s="31"/>
      <c r="M1564" s="31"/>
      <c r="N1564" s="31"/>
      <c r="O1564" s="31"/>
    </row>
    <row r="1565" spans="12:15" s="9" customFormat="1" x14ac:dyDescent="0.25">
      <c r="L1565" s="31"/>
      <c r="M1565" s="31"/>
      <c r="N1565" s="31"/>
      <c r="O1565" s="31"/>
    </row>
    <row r="1566" spans="12:15" s="9" customFormat="1" x14ac:dyDescent="0.25">
      <c r="L1566" s="31"/>
      <c r="M1566" s="31"/>
      <c r="N1566" s="31"/>
      <c r="O1566" s="31"/>
    </row>
    <row r="1567" spans="12:15" s="9" customFormat="1" x14ac:dyDescent="0.25">
      <c r="L1567" s="31"/>
      <c r="M1567" s="31"/>
      <c r="N1567" s="31"/>
      <c r="O1567" s="31"/>
    </row>
    <row r="1568" spans="12:15" s="9" customFormat="1" x14ac:dyDescent="0.25">
      <c r="L1568" s="31"/>
      <c r="M1568" s="31"/>
      <c r="N1568" s="31"/>
      <c r="O1568" s="31"/>
    </row>
    <row r="1569" spans="12:15" s="9" customFormat="1" x14ac:dyDescent="0.25">
      <c r="L1569" s="31"/>
      <c r="M1569" s="31"/>
      <c r="N1569" s="31"/>
      <c r="O1569" s="31"/>
    </row>
    <row r="1570" spans="12:15" s="9" customFormat="1" x14ac:dyDescent="0.25">
      <c r="L1570" s="31"/>
      <c r="M1570" s="31"/>
      <c r="N1570" s="31"/>
      <c r="O1570" s="31"/>
    </row>
    <row r="1571" spans="12:15" s="9" customFormat="1" x14ac:dyDescent="0.25">
      <c r="L1571" s="31"/>
      <c r="M1571" s="31"/>
      <c r="N1571" s="31"/>
      <c r="O1571" s="31"/>
    </row>
    <row r="1572" spans="12:15" s="9" customFormat="1" x14ac:dyDescent="0.25">
      <c r="L1572" s="31"/>
      <c r="M1572" s="31"/>
      <c r="N1572" s="31"/>
      <c r="O1572" s="31"/>
    </row>
    <row r="1573" spans="12:15" s="9" customFormat="1" x14ac:dyDescent="0.25">
      <c r="L1573" s="31"/>
      <c r="M1573" s="31"/>
      <c r="N1573" s="31"/>
      <c r="O1573" s="31"/>
    </row>
    <row r="1574" spans="12:15" s="9" customFormat="1" x14ac:dyDescent="0.25">
      <c r="L1574" s="31"/>
      <c r="M1574" s="31"/>
      <c r="N1574" s="31"/>
      <c r="O1574" s="31"/>
    </row>
    <row r="1575" spans="12:15" s="9" customFormat="1" x14ac:dyDescent="0.25">
      <c r="L1575" s="31"/>
      <c r="M1575" s="31"/>
      <c r="N1575" s="31"/>
      <c r="O1575" s="31"/>
    </row>
    <row r="1576" spans="12:15" s="9" customFormat="1" x14ac:dyDescent="0.25">
      <c r="L1576" s="31"/>
      <c r="M1576" s="31"/>
      <c r="N1576" s="31"/>
      <c r="O1576" s="31"/>
    </row>
    <row r="1577" spans="12:15" s="9" customFormat="1" x14ac:dyDescent="0.25">
      <c r="L1577" s="31"/>
      <c r="M1577" s="31"/>
      <c r="N1577" s="31"/>
      <c r="O1577" s="31"/>
    </row>
    <row r="1578" spans="12:15" s="9" customFormat="1" x14ac:dyDescent="0.25">
      <c r="L1578" s="31"/>
      <c r="M1578" s="31"/>
      <c r="N1578" s="31"/>
      <c r="O1578" s="31"/>
    </row>
    <row r="1579" spans="12:15" s="9" customFormat="1" x14ac:dyDescent="0.25">
      <c r="L1579" s="31"/>
      <c r="M1579" s="31"/>
      <c r="N1579" s="31"/>
      <c r="O1579" s="31"/>
    </row>
    <row r="1580" spans="12:15" s="9" customFormat="1" x14ac:dyDescent="0.25">
      <c r="L1580" s="31"/>
      <c r="M1580" s="31"/>
      <c r="N1580" s="31"/>
      <c r="O1580" s="31"/>
    </row>
    <row r="1581" spans="12:15" s="9" customFormat="1" x14ac:dyDescent="0.25">
      <c r="L1581" s="31"/>
      <c r="M1581" s="31"/>
      <c r="N1581" s="31"/>
      <c r="O1581" s="31"/>
    </row>
    <row r="1582" spans="12:15" s="9" customFormat="1" x14ac:dyDescent="0.25">
      <c r="L1582" s="31"/>
      <c r="M1582" s="31"/>
      <c r="N1582" s="31"/>
      <c r="O1582" s="31"/>
    </row>
    <row r="1583" spans="12:15" s="9" customFormat="1" x14ac:dyDescent="0.25">
      <c r="L1583" s="31"/>
      <c r="M1583" s="31"/>
      <c r="N1583" s="31"/>
      <c r="O1583" s="31"/>
    </row>
    <row r="1584" spans="12:15" s="9" customFormat="1" x14ac:dyDescent="0.25">
      <c r="L1584" s="31"/>
      <c r="M1584" s="31"/>
      <c r="N1584" s="31"/>
      <c r="O1584" s="31"/>
    </row>
    <row r="1585" spans="12:15" s="9" customFormat="1" x14ac:dyDescent="0.25">
      <c r="L1585" s="31"/>
      <c r="M1585" s="31"/>
      <c r="N1585" s="31"/>
      <c r="O1585" s="31"/>
    </row>
    <row r="1586" spans="12:15" s="9" customFormat="1" x14ac:dyDescent="0.25">
      <c r="L1586" s="31"/>
      <c r="M1586" s="31"/>
      <c r="N1586" s="31"/>
      <c r="O1586" s="31"/>
    </row>
    <row r="1587" spans="12:15" s="9" customFormat="1" x14ac:dyDescent="0.25">
      <c r="L1587" s="31"/>
      <c r="M1587" s="31"/>
      <c r="N1587" s="31"/>
      <c r="O1587" s="31"/>
    </row>
    <row r="1588" spans="12:15" s="9" customFormat="1" x14ac:dyDescent="0.25">
      <c r="L1588" s="31"/>
      <c r="M1588" s="31"/>
      <c r="N1588" s="31"/>
      <c r="O1588" s="31"/>
    </row>
    <row r="1589" spans="12:15" s="9" customFormat="1" x14ac:dyDescent="0.25">
      <c r="L1589" s="31"/>
      <c r="M1589" s="31"/>
      <c r="N1589" s="31"/>
      <c r="O1589" s="31"/>
    </row>
    <row r="1590" spans="12:15" s="9" customFormat="1" x14ac:dyDescent="0.25">
      <c r="L1590" s="31"/>
      <c r="M1590" s="31"/>
      <c r="N1590" s="31"/>
      <c r="O1590" s="31"/>
    </row>
    <row r="1591" spans="12:15" s="9" customFormat="1" x14ac:dyDescent="0.25">
      <c r="L1591" s="31"/>
      <c r="M1591" s="31"/>
      <c r="N1591" s="31"/>
      <c r="O1591" s="31"/>
    </row>
    <row r="1592" spans="12:15" s="9" customFormat="1" x14ac:dyDescent="0.25">
      <c r="L1592" s="31"/>
      <c r="M1592" s="31"/>
      <c r="N1592" s="31"/>
      <c r="O1592" s="31"/>
    </row>
    <row r="1593" spans="12:15" s="9" customFormat="1" x14ac:dyDescent="0.25">
      <c r="L1593" s="31"/>
      <c r="M1593" s="31"/>
      <c r="N1593" s="31"/>
      <c r="O1593" s="31"/>
    </row>
    <row r="1594" spans="12:15" s="9" customFormat="1" x14ac:dyDescent="0.25">
      <c r="L1594" s="31"/>
      <c r="M1594" s="31"/>
      <c r="N1594" s="31"/>
      <c r="O1594" s="31"/>
    </row>
    <row r="1595" spans="12:15" s="9" customFormat="1" x14ac:dyDescent="0.25">
      <c r="L1595" s="31"/>
      <c r="M1595" s="31"/>
      <c r="N1595" s="31"/>
      <c r="O1595" s="31"/>
    </row>
    <row r="1596" spans="12:15" s="9" customFormat="1" x14ac:dyDescent="0.25">
      <c r="L1596" s="31"/>
      <c r="M1596" s="31"/>
      <c r="N1596" s="31"/>
      <c r="O1596" s="31"/>
    </row>
    <row r="1597" spans="12:15" s="9" customFormat="1" x14ac:dyDescent="0.25">
      <c r="L1597" s="31"/>
      <c r="M1597" s="31"/>
      <c r="N1597" s="31"/>
      <c r="O1597" s="31"/>
    </row>
    <row r="1598" spans="12:15" s="9" customFormat="1" x14ac:dyDescent="0.25">
      <c r="L1598" s="31"/>
      <c r="M1598" s="31"/>
      <c r="N1598" s="31"/>
      <c r="O1598" s="31"/>
    </row>
    <row r="1599" spans="12:15" s="9" customFormat="1" x14ac:dyDescent="0.25">
      <c r="L1599" s="31"/>
      <c r="M1599" s="31"/>
      <c r="N1599" s="31"/>
      <c r="O1599" s="31"/>
    </row>
    <row r="1600" spans="12:15" s="9" customFormat="1" x14ac:dyDescent="0.25">
      <c r="L1600" s="31"/>
      <c r="M1600" s="31"/>
      <c r="N1600" s="31"/>
      <c r="O1600" s="31"/>
    </row>
    <row r="1601" spans="12:15" s="9" customFormat="1" x14ac:dyDescent="0.25">
      <c r="L1601" s="31"/>
      <c r="M1601" s="31"/>
      <c r="N1601" s="31"/>
      <c r="O1601" s="31"/>
    </row>
    <row r="1602" spans="12:15" s="9" customFormat="1" x14ac:dyDescent="0.25">
      <c r="L1602" s="31"/>
      <c r="M1602" s="31"/>
      <c r="N1602" s="31"/>
      <c r="O1602" s="31"/>
    </row>
    <row r="1603" spans="12:15" s="9" customFormat="1" x14ac:dyDescent="0.25">
      <c r="L1603" s="31"/>
      <c r="M1603" s="31"/>
      <c r="N1603" s="31"/>
      <c r="O1603" s="31"/>
    </row>
    <row r="1604" spans="12:15" s="9" customFormat="1" x14ac:dyDescent="0.25">
      <c r="L1604" s="31"/>
      <c r="M1604" s="31"/>
      <c r="N1604" s="31"/>
      <c r="O1604" s="31"/>
    </row>
    <row r="1605" spans="12:15" s="9" customFormat="1" x14ac:dyDescent="0.25">
      <c r="L1605" s="31"/>
      <c r="M1605" s="31"/>
      <c r="N1605" s="31"/>
      <c r="O1605" s="31"/>
    </row>
    <row r="1606" spans="12:15" s="9" customFormat="1" x14ac:dyDescent="0.25">
      <c r="L1606" s="31"/>
      <c r="M1606" s="31"/>
      <c r="N1606" s="31"/>
      <c r="O1606" s="31"/>
    </row>
    <row r="1607" spans="12:15" s="9" customFormat="1" x14ac:dyDescent="0.25">
      <c r="L1607" s="31"/>
      <c r="M1607" s="31"/>
      <c r="N1607" s="31"/>
      <c r="O1607" s="31"/>
    </row>
    <row r="1608" spans="12:15" s="9" customFormat="1" x14ac:dyDescent="0.25">
      <c r="L1608" s="31"/>
      <c r="M1608" s="31"/>
      <c r="N1608" s="31"/>
      <c r="O1608" s="31"/>
    </row>
    <row r="1609" spans="12:15" s="9" customFormat="1" x14ac:dyDescent="0.25">
      <c r="L1609" s="31"/>
      <c r="M1609" s="31"/>
      <c r="N1609" s="31"/>
      <c r="O1609" s="31"/>
    </row>
    <row r="1610" spans="12:15" s="9" customFormat="1" x14ac:dyDescent="0.25">
      <c r="L1610" s="31"/>
      <c r="M1610" s="31"/>
      <c r="N1610" s="31"/>
      <c r="O1610" s="31"/>
    </row>
    <row r="1611" spans="12:15" s="9" customFormat="1" x14ac:dyDescent="0.25">
      <c r="L1611" s="31"/>
      <c r="M1611" s="31"/>
      <c r="N1611" s="31"/>
      <c r="O1611" s="31"/>
    </row>
    <row r="1612" spans="12:15" s="9" customFormat="1" x14ac:dyDescent="0.25">
      <c r="L1612" s="31"/>
      <c r="M1612" s="31"/>
      <c r="N1612" s="31"/>
      <c r="O1612" s="31"/>
    </row>
    <row r="1613" spans="12:15" s="9" customFormat="1" x14ac:dyDescent="0.25">
      <c r="L1613" s="31"/>
      <c r="M1613" s="31"/>
      <c r="N1613" s="31"/>
      <c r="O1613" s="31"/>
    </row>
    <row r="1614" spans="12:15" s="9" customFormat="1" x14ac:dyDescent="0.25">
      <c r="L1614" s="31"/>
      <c r="M1614" s="31"/>
      <c r="N1614" s="31"/>
      <c r="O1614" s="31"/>
    </row>
    <row r="1615" spans="12:15" s="9" customFormat="1" x14ac:dyDescent="0.25">
      <c r="L1615" s="31"/>
      <c r="M1615" s="31"/>
      <c r="N1615" s="31"/>
      <c r="O1615" s="31"/>
    </row>
    <row r="1616" spans="12:15" s="9" customFormat="1" x14ac:dyDescent="0.25">
      <c r="L1616" s="31"/>
      <c r="M1616" s="31"/>
      <c r="N1616" s="31"/>
      <c r="O1616" s="31"/>
    </row>
    <row r="1617" spans="12:15" s="9" customFormat="1" x14ac:dyDescent="0.25">
      <c r="L1617" s="31"/>
      <c r="M1617" s="31"/>
      <c r="N1617" s="31"/>
      <c r="O1617" s="31"/>
    </row>
    <row r="1618" spans="12:15" s="9" customFormat="1" x14ac:dyDescent="0.25">
      <c r="L1618" s="31"/>
      <c r="M1618" s="31"/>
      <c r="N1618" s="31"/>
      <c r="O1618" s="31"/>
    </row>
    <row r="1619" spans="12:15" s="9" customFormat="1" x14ac:dyDescent="0.25">
      <c r="L1619" s="31"/>
      <c r="M1619" s="31"/>
      <c r="N1619" s="31"/>
      <c r="O1619" s="31"/>
    </row>
    <row r="1620" spans="12:15" s="9" customFormat="1" x14ac:dyDescent="0.25">
      <c r="L1620" s="31"/>
      <c r="M1620" s="31"/>
      <c r="N1620" s="31"/>
      <c r="O1620" s="31"/>
    </row>
    <row r="1621" spans="12:15" s="9" customFormat="1" x14ac:dyDescent="0.25">
      <c r="L1621" s="31"/>
      <c r="M1621" s="31"/>
      <c r="N1621" s="31"/>
      <c r="O1621" s="31"/>
    </row>
    <row r="1622" spans="12:15" s="9" customFormat="1" x14ac:dyDescent="0.25">
      <c r="L1622" s="31"/>
      <c r="M1622" s="31"/>
      <c r="N1622" s="31"/>
      <c r="O1622" s="31"/>
    </row>
    <row r="1623" spans="12:15" s="9" customFormat="1" x14ac:dyDescent="0.25">
      <c r="L1623" s="31"/>
      <c r="M1623" s="31"/>
      <c r="N1623" s="31"/>
      <c r="O1623" s="31"/>
    </row>
    <row r="1624" spans="12:15" s="9" customFormat="1" x14ac:dyDescent="0.25">
      <c r="L1624" s="31"/>
      <c r="M1624" s="31"/>
      <c r="N1624" s="31"/>
      <c r="O1624" s="31"/>
    </row>
    <row r="1625" spans="12:15" s="9" customFormat="1" x14ac:dyDescent="0.25">
      <c r="L1625" s="31"/>
      <c r="M1625" s="31"/>
      <c r="N1625" s="31"/>
      <c r="O1625" s="31"/>
    </row>
    <row r="1626" spans="12:15" s="9" customFormat="1" x14ac:dyDescent="0.25">
      <c r="L1626" s="31"/>
      <c r="M1626" s="31"/>
      <c r="N1626" s="31"/>
      <c r="O1626" s="31"/>
    </row>
    <row r="1627" spans="12:15" s="9" customFormat="1" x14ac:dyDescent="0.25">
      <c r="L1627" s="31"/>
      <c r="M1627" s="31"/>
      <c r="N1627" s="31"/>
      <c r="O1627" s="31"/>
    </row>
    <row r="1628" spans="12:15" s="9" customFormat="1" x14ac:dyDescent="0.25">
      <c r="L1628" s="31"/>
      <c r="M1628" s="31"/>
      <c r="N1628" s="31"/>
      <c r="O1628" s="31"/>
    </row>
    <row r="1629" spans="12:15" s="9" customFormat="1" x14ac:dyDescent="0.25">
      <c r="L1629" s="31"/>
      <c r="M1629" s="31"/>
      <c r="N1629" s="31"/>
      <c r="O1629" s="31"/>
    </row>
    <row r="1630" spans="12:15" s="9" customFormat="1" x14ac:dyDescent="0.25">
      <c r="L1630" s="31"/>
      <c r="M1630" s="31"/>
      <c r="N1630" s="31"/>
      <c r="O1630" s="31"/>
    </row>
    <row r="1631" spans="12:15" s="9" customFormat="1" x14ac:dyDescent="0.25">
      <c r="L1631" s="31"/>
      <c r="M1631" s="31"/>
      <c r="N1631" s="31"/>
      <c r="O1631" s="31"/>
    </row>
    <row r="1632" spans="12:15" s="9" customFormat="1" x14ac:dyDescent="0.25">
      <c r="L1632" s="31"/>
      <c r="M1632" s="31"/>
      <c r="N1632" s="31"/>
      <c r="O1632" s="31"/>
    </row>
    <row r="1633" spans="12:15" s="9" customFormat="1" x14ac:dyDescent="0.25">
      <c r="L1633" s="31"/>
      <c r="M1633" s="31"/>
      <c r="N1633" s="31"/>
      <c r="O1633" s="31"/>
    </row>
    <row r="1634" spans="12:15" s="9" customFormat="1" x14ac:dyDescent="0.25">
      <c r="L1634" s="31"/>
      <c r="M1634" s="31"/>
      <c r="N1634" s="31"/>
      <c r="O1634" s="31"/>
    </row>
    <row r="1635" spans="12:15" s="9" customFormat="1" x14ac:dyDescent="0.25">
      <c r="L1635" s="31"/>
      <c r="M1635" s="31"/>
      <c r="N1635" s="31"/>
      <c r="O1635" s="31"/>
    </row>
    <row r="1636" spans="12:15" s="9" customFormat="1" x14ac:dyDescent="0.25">
      <c r="L1636" s="31"/>
      <c r="M1636" s="31"/>
      <c r="N1636" s="31"/>
      <c r="O1636" s="31"/>
    </row>
    <row r="1637" spans="12:15" s="9" customFormat="1" x14ac:dyDescent="0.25">
      <c r="L1637" s="31"/>
      <c r="M1637" s="31"/>
      <c r="N1637" s="31"/>
      <c r="O1637" s="31"/>
    </row>
    <row r="1638" spans="12:15" s="9" customFormat="1" x14ac:dyDescent="0.25">
      <c r="L1638" s="31"/>
      <c r="M1638" s="31"/>
      <c r="N1638" s="31"/>
      <c r="O1638" s="31"/>
    </row>
    <row r="1639" spans="12:15" s="9" customFormat="1" x14ac:dyDescent="0.25">
      <c r="L1639" s="31"/>
      <c r="M1639" s="31"/>
      <c r="N1639" s="31"/>
      <c r="O1639" s="31"/>
    </row>
    <row r="1640" spans="12:15" s="9" customFormat="1" x14ac:dyDescent="0.25">
      <c r="L1640" s="31"/>
      <c r="M1640" s="31"/>
      <c r="N1640" s="31"/>
      <c r="O1640" s="31"/>
    </row>
    <row r="1641" spans="12:15" s="9" customFormat="1" x14ac:dyDescent="0.25">
      <c r="L1641" s="31"/>
      <c r="M1641" s="31"/>
      <c r="N1641" s="31"/>
      <c r="O1641" s="31"/>
    </row>
    <row r="1642" spans="12:15" s="9" customFormat="1" x14ac:dyDescent="0.25">
      <c r="L1642" s="31"/>
      <c r="M1642" s="31"/>
      <c r="N1642" s="31"/>
      <c r="O1642" s="31"/>
    </row>
    <row r="1643" spans="12:15" s="9" customFormat="1" x14ac:dyDescent="0.25">
      <c r="L1643" s="31"/>
      <c r="M1643" s="31"/>
      <c r="N1643" s="31"/>
      <c r="O1643" s="31"/>
    </row>
    <row r="1644" spans="12:15" s="9" customFormat="1" x14ac:dyDescent="0.25">
      <c r="L1644" s="31"/>
      <c r="M1644" s="31"/>
      <c r="N1644" s="31"/>
      <c r="O1644" s="31"/>
    </row>
    <row r="1645" spans="12:15" s="9" customFormat="1" x14ac:dyDescent="0.25">
      <c r="L1645" s="31"/>
      <c r="M1645" s="31"/>
      <c r="N1645" s="31"/>
      <c r="O1645" s="31"/>
    </row>
    <row r="1646" spans="12:15" s="9" customFormat="1" x14ac:dyDescent="0.25">
      <c r="L1646" s="31"/>
      <c r="M1646" s="31"/>
      <c r="N1646" s="31"/>
      <c r="O1646" s="31"/>
    </row>
    <row r="1647" spans="12:15" s="9" customFormat="1" x14ac:dyDescent="0.25">
      <c r="L1647" s="31"/>
      <c r="M1647" s="31"/>
      <c r="N1647" s="31"/>
      <c r="O1647" s="31"/>
    </row>
    <row r="1648" spans="12:15" s="9" customFormat="1" x14ac:dyDescent="0.25">
      <c r="L1648" s="31"/>
      <c r="M1648" s="31"/>
      <c r="N1648" s="31"/>
      <c r="O1648" s="31"/>
    </row>
    <row r="1649" spans="12:15" s="9" customFormat="1" x14ac:dyDescent="0.25">
      <c r="L1649" s="31"/>
      <c r="M1649" s="31"/>
      <c r="N1649" s="31"/>
      <c r="O1649" s="31"/>
    </row>
    <row r="1650" spans="12:15" s="9" customFormat="1" x14ac:dyDescent="0.25">
      <c r="L1650" s="31"/>
      <c r="M1650" s="31"/>
      <c r="N1650" s="31"/>
      <c r="O1650" s="31"/>
    </row>
    <row r="1651" spans="12:15" s="9" customFormat="1" x14ac:dyDescent="0.25">
      <c r="L1651" s="31"/>
      <c r="M1651" s="31"/>
      <c r="N1651" s="31"/>
      <c r="O1651" s="31"/>
    </row>
    <row r="1652" spans="12:15" s="9" customFormat="1" x14ac:dyDescent="0.25">
      <c r="L1652" s="31"/>
      <c r="M1652" s="31"/>
      <c r="N1652" s="31"/>
      <c r="O1652" s="31"/>
    </row>
    <row r="1653" spans="12:15" s="9" customFormat="1" x14ac:dyDescent="0.25">
      <c r="L1653" s="31"/>
      <c r="M1653" s="31"/>
      <c r="N1653" s="31"/>
      <c r="O1653" s="31"/>
    </row>
    <row r="1654" spans="12:15" s="9" customFormat="1" x14ac:dyDescent="0.25">
      <c r="L1654" s="31"/>
      <c r="M1654" s="31"/>
      <c r="N1654" s="31"/>
      <c r="O1654" s="31"/>
    </row>
    <row r="1655" spans="12:15" s="9" customFormat="1" x14ac:dyDescent="0.25">
      <c r="L1655" s="31"/>
      <c r="M1655" s="31"/>
      <c r="N1655" s="31"/>
      <c r="O1655" s="31"/>
    </row>
    <row r="1656" spans="12:15" s="9" customFormat="1" x14ac:dyDescent="0.25">
      <c r="L1656" s="31"/>
      <c r="M1656" s="31"/>
      <c r="N1656" s="31"/>
      <c r="O1656" s="31"/>
    </row>
    <row r="1657" spans="12:15" s="9" customFormat="1" x14ac:dyDescent="0.25">
      <c r="L1657" s="31"/>
      <c r="M1657" s="31"/>
      <c r="N1657" s="31"/>
      <c r="O1657" s="31"/>
    </row>
    <row r="1658" spans="12:15" s="9" customFormat="1" x14ac:dyDescent="0.25">
      <c r="L1658" s="31"/>
      <c r="M1658" s="31"/>
      <c r="N1658" s="31"/>
      <c r="O1658" s="31"/>
    </row>
    <row r="1659" spans="12:15" s="9" customFormat="1" x14ac:dyDescent="0.25">
      <c r="L1659" s="31"/>
      <c r="M1659" s="31"/>
      <c r="N1659" s="31"/>
      <c r="O1659" s="31"/>
    </row>
    <row r="1660" spans="12:15" s="9" customFormat="1" x14ac:dyDescent="0.25">
      <c r="L1660" s="31"/>
      <c r="M1660" s="31"/>
      <c r="N1660" s="31"/>
      <c r="O1660" s="31"/>
    </row>
    <row r="1661" spans="12:15" s="9" customFormat="1" x14ac:dyDescent="0.25">
      <c r="L1661" s="31"/>
      <c r="M1661" s="31"/>
      <c r="N1661" s="31"/>
      <c r="O1661" s="31"/>
    </row>
    <row r="1662" spans="12:15" s="9" customFormat="1" x14ac:dyDescent="0.25">
      <c r="L1662" s="31"/>
      <c r="M1662" s="31"/>
      <c r="N1662" s="31"/>
      <c r="O1662" s="31"/>
    </row>
    <row r="1663" spans="12:15" s="9" customFormat="1" x14ac:dyDescent="0.25">
      <c r="L1663" s="31"/>
      <c r="M1663" s="31"/>
      <c r="N1663" s="31"/>
      <c r="O1663" s="31"/>
    </row>
    <row r="1664" spans="12:15" s="9" customFormat="1" x14ac:dyDescent="0.25">
      <c r="L1664" s="31"/>
      <c r="M1664" s="31"/>
      <c r="N1664" s="31"/>
      <c r="O1664" s="31"/>
    </row>
    <row r="1665" spans="12:15" s="9" customFormat="1" x14ac:dyDescent="0.25">
      <c r="L1665" s="31"/>
      <c r="M1665" s="31"/>
      <c r="N1665" s="31"/>
      <c r="O1665" s="31"/>
    </row>
    <row r="1666" spans="12:15" s="9" customFormat="1" x14ac:dyDescent="0.25">
      <c r="L1666" s="31"/>
      <c r="M1666" s="31"/>
      <c r="N1666" s="31"/>
      <c r="O1666" s="31"/>
    </row>
    <row r="1667" spans="12:15" s="9" customFormat="1" x14ac:dyDescent="0.25">
      <c r="L1667" s="31"/>
      <c r="M1667" s="31"/>
      <c r="N1667" s="31"/>
      <c r="O1667" s="31"/>
    </row>
    <row r="1668" spans="12:15" s="9" customFormat="1" x14ac:dyDescent="0.25">
      <c r="L1668" s="31"/>
      <c r="M1668" s="31"/>
      <c r="N1668" s="31"/>
      <c r="O1668" s="31"/>
    </row>
    <row r="1669" spans="12:15" s="9" customFormat="1" x14ac:dyDescent="0.25">
      <c r="L1669" s="31"/>
      <c r="M1669" s="31"/>
      <c r="N1669" s="31"/>
      <c r="O1669" s="31"/>
    </row>
    <row r="1670" spans="12:15" s="9" customFormat="1" x14ac:dyDescent="0.25">
      <c r="L1670" s="31"/>
      <c r="M1670" s="31"/>
      <c r="N1670" s="31"/>
      <c r="O1670" s="31"/>
    </row>
    <row r="1671" spans="12:15" s="9" customFormat="1" x14ac:dyDescent="0.25">
      <c r="L1671" s="31"/>
      <c r="M1671" s="31"/>
      <c r="N1671" s="31"/>
      <c r="O1671" s="31"/>
    </row>
    <row r="1672" spans="12:15" s="9" customFormat="1" x14ac:dyDescent="0.25">
      <c r="L1672" s="31"/>
      <c r="M1672" s="31"/>
      <c r="N1672" s="31"/>
      <c r="O1672" s="31"/>
    </row>
    <row r="1673" spans="12:15" s="9" customFormat="1" x14ac:dyDescent="0.25">
      <c r="L1673" s="31"/>
      <c r="M1673" s="31"/>
      <c r="N1673" s="31"/>
      <c r="O1673" s="31"/>
    </row>
    <row r="1674" spans="12:15" s="9" customFormat="1" x14ac:dyDescent="0.25">
      <c r="L1674" s="31"/>
      <c r="M1674" s="31"/>
      <c r="N1674" s="31"/>
      <c r="O1674" s="31"/>
    </row>
    <row r="1675" spans="12:15" s="9" customFormat="1" x14ac:dyDescent="0.25">
      <c r="L1675" s="31"/>
      <c r="M1675" s="31"/>
      <c r="N1675" s="31"/>
      <c r="O1675" s="31"/>
    </row>
    <row r="1676" spans="12:15" s="9" customFormat="1" x14ac:dyDescent="0.25">
      <c r="L1676" s="31"/>
      <c r="M1676" s="31"/>
      <c r="N1676" s="31"/>
      <c r="O1676" s="31"/>
    </row>
    <row r="1677" spans="12:15" s="9" customFormat="1" x14ac:dyDescent="0.25">
      <c r="L1677" s="31"/>
      <c r="M1677" s="31"/>
      <c r="N1677" s="31"/>
      <c r="O1677" s="31"/>
    </row>
    <row r="1678" spans="12:15" s="9" customFormat="1" x14ac:dyDescent="0.25">
      <c r="L1678" s="31"/>
      <c r="M1678" s="31"/>
      <c r="N1678" s="31"/>
      <c r="O1678" s="31"/>
    </row>
    <row r="1679" spans="12:15" s="9" customFormat="1" x14ac:dyDescent="0.25">
      <c r="L1679" s="31"/>
      <c r="M1679" s="31"/>
      <c r="N1679" s="31"/>
      <c r="O1679" s="31"/>
    </row>
    <row r="1680" spans="12:15" s="9" customFormat="1" x14ac:dyDescent="0.25">
      <c r="L1680" s="31"/>
      <c r="M1680" s="31"/>
      <c r="N1680" s="31"/>
      <c r="O1680" s="31"/>
    </row>
    <row r="1681" spans="12:15" s="9" customFormat="1" x14ac:dyDescent="0.25">
      <c r="L1681" s="31"/>
      <c r="M1681" s="31"/>
      <c r="N1681" s="31"/>
      <c r="O1681" s="31"/>
    </row>
    <row r="1682" spans="12:15" s="9" customFormat="1" x14ac:dyDescent="0.25">
      <c r="L1682" s="31"/>
      <c r="M1682" s="31"/>
      <c r="N1682" s="31"/>
      <c r="O1682" s="31"/>
    </row>
    <row r="1683" spans="12:15" s="9" customFormat="1" x14ac:dyDescent="0.25">
      <c r="L1683" s="31"/>
      <c r="M1683" s="31"/>
      <c r="N1683" s="31"/>
      <c r="O1683" s="31"/>
    </row>
    <row r="1684" spans="12:15" s="9" customFormat="1" x14ac:dyDescent="0.25">
      <c r="L1684" s="31"/>
      <c r="M1684" s="31"/>
      <c r="N1684" s="31"/>
      <c r="O1684" s="31"/>
    </row>
    <row r="1685" spans="12:15" s="9" customFormat="1" x14ac:dyDescent="0.25">
      <c r="L1685" s="31"/>
      <c r="M1685" s="31"/>
      <c r="N1685" s="31"/>
      <c r="O1685" s="31"/>
    </row>
    <row r="1686" spans="12:15" s="9" customFormat="1" x14ac:dyDescent="0.25">
      <c r="L1686" s="31"/>
      <c r="M1686" s="31"/>
      <c r="N1686" s="31"/>
      <c r="O1686" s="31"/>
    </row>
    <row r="1687" spans="12:15" s="9" customFormat="1" x14ac:dyDescent="0.25">
      <c r="L1687" s="31"/>
      <c r="M1687" s="31"/>
      <c r="N1687" s="31"/>
      <c r="O1687" s="31"/>
    </row>
    <row r="1688" spans="12:15" s="9" customFormat="1" x14ac:dyDescent="0.25">
      <c r="L1688" s="31"/>
      <c r="M1688" s="31"/>
      <c r="N1688" s="31"/>
      <c r="O1688" s="31"/>
    </row>
    <row r="1689" spans="12:15" s="9" customFormat="1" x14ac:dyDescent="0.25">
      <c r="L1689" s="31"/>
      <c r="M1689" s="31"/>
      <c r="N1689" s="31"/>
      <c r="O1689" s="31"/>
    </row>
    <row r="1690" spans="12:15" s="9" customFormat="1" x14ac:dyDescent="0.25">
      <c r="L1690" s="31"/>
      <c r="M1690" s="31"/>
      <c r="N1690" s="31"/>
      <c r="O1690" s="31"/>
    </row>
    <row r="1691" spans="12:15" s="9" customFormat="1" x14ac:dyDescent="0.25">
      <c r="L1691" s="31"/>
      <c r="M1691" s="31"/>
      <c r="N1691" s="31"/>
      <c r="O1691" s="31"/>
    </row>
    <row r="1692" spans="12:15" s="9" customFormat="1" x14ac:dyDescent="0.25">
      <c r="L1692" s="31"/>
      <c r="M1692" s="31"/>
      <c r="N1692" s="31"/>
      <c r="O1692" s="31"/>
    </row>
    <row r="1693" spans="12:15" s="9" customFormat="1" x14ac:dyDescent="0.25">
      <c r="L1693" s="31"/>
      <c r="M1693" s="31"/>
      <c r="N1693" s="31"/>
      <c r="O1693" s="31"/>
    </row>
    <row r="1694" spans="12:15" s="9" customFormat="1" x14ac:dyDescent="0.25">
      <c r="L1694" s="31"/>
      <c r="M1694" s="31"/>
      <c r="N1694" s="31"/>
      <c r="O1694" s="31"/>
    </row>
    <row r="1695" spans="12:15" s="9" customFormat="1" x14ac:dyDescent="0.25">
      <c r="L1695" s="31"/>
      <c r="M1695" s="31"/>
      <c r="N1695" s="31"/>
      <c r="O1695" s="31"/>
    </row>
    <row r="1696" spans="12:15" s="9" customFormat="1" x14ac:dyDescent="0.25">
      <c r="L1696" s="31"/>
      <c r="M1696" s="31"/>
      <c r="N1696" s="31"/>
      <c r="O1696" s="31"/>
    </row>
    <row r="1697" spans="12:15" s="9" customFormat="1" x14ac:dyDescent="0.25">
      <c r="L1697" s="31"/>
      <c r="M1697" s="31"/>
      <c r="N1697" s="31"/>
      <c r="O1697" s="31"/>
    </row>
    <row r="1698" spans="12:15" s="9" customFormat="1" x14ac:dyDescent="0.25">
      <c r="L1698" s="31"/>
      <c r="M1698" s="31"/>
      <c r="N1698" s="31"/>
      <c r="O1698" s="31"/>
    </row>
    <row r="1699" spans="12:15" s="9" customFormat="1" x14ac:dyDescent="0.25">
      <c r="L1699" s="31"/>
      <c r="M1699" s="31"/>
      <c r="N1699" s="31"/>
      <c r="O1699" s="31"/>
    </row>
    <row r="1700" spans="12:15" s="9" customFormat="1" x14ac:dyDescent="0.25">
      <c r="L1700" s="31"/>
      <c r="M1700" s="31"/>
      <c r="N1700" s="31"/>
      <c r="O1700" s="31"/>
    </row>
    <row r="1701" spans="12:15" s="9" customFormat="1" x14ac:dyDescent="0.25">
      <c r="L1701" s="31"/>
      <c r="M1701" s="31"/>
      <c r="N1701" s="31"/>
      <c r="O1701" s="31"/>
    </row>
    <row r="1702" spans="12:15" s="9" customFormat="1" x14ac:dyDescent="0.25">
      <c r="L1702" s="31"/>
      <c r="M1702" s="31"/>
      <c r="N1702" s="31"/>
      <c r="O1702" s="31"/>
    </row>
    <row r="1703" spans="12:15" s="9" customFormat="1" x14ac:dyDescent="0.25">
      <c r="L1703" s="31"/>
      <c r="M1703" s="31"/>
      <c r="N1703" s="31"/>
      <c r="O1703" s="31"/>
    </row>
    <row r="1704" spans="12:15" s="9" customFormat="1" x14ac:dyDescent="0.25">
      <c r="L1704" s="31"/>
      <c r="M1704" s="31"/>
      <c r="N1704" s="31"/>
      <c r="O1704" s="31"/>
    </row>
    <row r="1705" spans="12:15" s="9" customFormat="1" x14ac:dyDescent="0.25">
      <c r="L1705" s="31"/>
      <c r="M1705" s="31"/>
      <c r="N1705" s="31"/>
      <c r="O1705" s="31"/>
    </row>
    <row r="1706" spans="12:15" s="9" customFormat="1" x14ac:dyDescent="0.25">
      <c r="L1706" s="31"/>
      <c r="M1706" s="31"/>
      <c r="N1706" s="31"/>
      <c r="O1706" s="31"/>
    </row>
    <row r="1707" spans="12:15" s="9" customFormat="1" x14ac:dyDescent="0.25">
      <c r="L1707" s="31"/>
      <c r="M1707" s="31"/>
      <c r="N1707" s="31"/>
      <c r="O1707" s="31"/>
    </row>
    <row r="1708" spans="12:15" s="9" customFormat="1" x14ac:dyDescent="0.25">
      <c r="L1708" s="31"/>
      <c r="M1708" s="31"/>
      <c r="N1708" s="31"/>
      <c r="O1708" s="31"/>
    </row>
    <row r="1709" spans="12:15" s="9" customFormat="1" x14ac:dyDescent="0.25">
      <c r="L1709" s="31"/>
      <c r="M1709" s="31"/>
      <c r="N1709" s="31"/>
      <c r="O1709" s="31"/>
    </row>
    <row r="1710" spans="12:15" s="9" customFormat="1" x14ac:dyDescent="0.25">
      <c r="L1710" s="31"/>
      <c r="M1710" s="31"/>
      <c r="N1710" s="31"/>
      <c r="O1710" s="31"/>
    </row>
    <row r="1711" spans="12:15" s="9" customFormat="1" x14ac:dyDescent="0.25">
      <c r="L1711" s="31"/>
      <c r="M1711" s="31"/>
      <c r="N1711" s="31"/>
      <c r="O1711" s="31"/>
    </row>
    <row r="1712" spans="12:15" s="9" customFormat="1" x14ac:dyDescent="0.25">
      <c r="L1712" s="31"/>
      <c r="M1712" s="31"/>
      <c r="N1712" s="31"/>
      <c r="O1712" s="31"/>
    </row>
  </sheetData>
  <mergeCells count="14">
    <mergeCell ref="A1:O1"/>
    <mergeCell ref="C2:G2"/>
    <mergeCell ref="H2:O2"/>
    <mergeCell ref="C3:G3"/>
    <mergeCell ref="H3:K3"/>
    <mergeCell ref="L3:O3"/>
    <mergeCell ref="B29:H29"/>
    <mergeCell ref="B30:H30"/>
    <mergeCell ref="A8:O8"/>
    <mergeCell ref="B9:G9"/>
    <mergeCell ref="H9:K9"/>
    <mergeCell ref="L9:O9"/>
    <mergeCell ref="A11:A21"/>
    <mergeCell ref="A24:A27"/>
  </mergeCells>
  <phoneticPr fontId="28" type="noConversion"/>
  <pageMargins left="0.34" right="0.2" top="0.75" bottom="0.75" header="0.3" footer="0.3"/>
  <pageSetup scale="64" orientation="landscape" verticalDpi="300" r:id="rId1"/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9"/>
  <sheetViews>
    <sheetView workbookViewId="0">
      <selection activeCell="O225" sqref="O225"/>
    </sheetView>
  </sheetViews>
  <sheetFormatPr defaultColWidth="8.85546875" defaultRowHeight="15" x14ac:dyDescent="0.25"/>
  <cols>
    <col min="2" max="2" width="21.42578125" bestFit="1" customWidth="1"/>
    <col min="3" max="3" width="19.42578125" customWidth="1"/>
    <col min="4" max="4" width="21.42578125" customWidth="1"/>
  </cols>
  <sheetData>
    <row r="1" spans="1:5" ht="60" x14ac:dyDescent="0.25">
      <c r="A1" s="137" t="s">
        <v>343</v>
      </c>
      <c r="B1" s="136" t="s">
        <v>342</v>
      </c>
      <c r="C1" s="135" t="s">
        <v>341</v>
      </c>
      <c r="D1" s="135" t="s">
        <v>340</v>
      </c>
      <c r="E1" s="134" t="s">
        <v>339</v>
      </c>
    </row>
    <row r="2" spans="1:5" x14ac:dyDescent="0.25">
      <c r="A2" s="133">
        <v>1</v>
      </c>
      <c r="B2" s="132" t="s">
        <v>338</v>
      </c>
      <c r="C2" s="82">
        <v>684</v>
      </c>
      <c r="D2" s="82">
        <v>343</v>
      </c>
      <c r="E2" s="131">
        <f t="shared" ref="E2:E65" si="0">D2/C2</f>
        <v>0.50146198830409361</v>
      </c>
    </row>
    <row r="3" spans="1:5" x14ac:dyDescent="0.25">
      <c r="A3" s="133">
        <v>3</v>
      </c>
      <c r="B3" s="132" t="s">
        <v>337</v>
      </c>
      <c r="C3" s="82">
        <v>47</v>
      </c>
      <c r="D3" s="82">
        <v>23</v>
      </c>
      <c r="E3" s="131">
        <f t="shared" si="0"/>
        <v>0.48936170212765956</v>
      </c>
    </row>
    <row r="4" spans="1:5" x14ac:dyDescent="0.25">
      <c r="A4" s="133">
        <v>5</v>
      </c>
      <c r="B4" s="132" t="s">
        <v>336</v>
      </c>
      <c r="C4" s="82">
        <v>1091</v>
      </c>
      <c r="D4" s="82">
        <v>633</v>
      </c>
      <c r="E4" s="131">
        <f t="shared" si="0"/>
        <v>0.58020164986251144</v>
      </c>
    </row>
    <row r="5" spans="1:5" x14ac:dyDescent="0.25">
      <c r="A5" s="133">
        <v>7</v>
      </c>
      <c r="B5" s="132" t="s">
        <v>335</v>
      </c>
      <c r="C5" s="82">
        <v>246</v>
      </c>
      <c r="D5" s="82">
        <v>148</v>
      </c>
      <c r="E5" s="131">
        <f t="shared" si="0"/>
        <v>0.60162601626016265</v>
      </c>
    </row>
    <row r="6" spans="1:5" x14ac:dyDescent="0.25">
      <c r="A6" s="133">
        <v>9</v>
      </c>
      <c r="B6" s="132" t="s">
        <v>334</v>
      </c>
      <c r="C6" s="82">
        <v>78</v>
      </c>
      <c r="D6" s="82">
        <v>41</v>
      </c>
      <c r="E6" s="131">
        <f t="shared" si="0"/>
        <v>0.52564102564102566</v>
      </c>
    </row>
    <row r="7" spans="1:5" x14ac:dyDescent="0.25">
      <c r="A7" s="133">
        <v>11</v>
      </c>
      <c r="B7" s="132" t="s">
        <v>333</v>
      </c>
      <c r="C7" s="82">
        <v>10</v>
      </c>
      <c r="D7" s="82">
        <v>5</v>
      </c>
      <c r="E7" s="131">
        <f t="shared" si="0"/>
        <v>0.5</v>
      </c>
    </row>
    <row r="8" spans="1:5" x14ac:dyDescent="0.25">
      <c r="A8" s="133">
        <v>13</v>
      </c>
      <c r="B8" s="132" t="s">
        <v>332</v>
      </c>
      <c r="C8" s="82">
        <v>517</v>
      </c>
      <c r="D8" s="82">
        <v>273</v>
      </c>
      <c r="E8" s="131">
        <f t="shared" si="0"/>
        <v>0.52804642166344296</v>
      </c>
    </row>
    <row r="9" spans="1:5" x14ac:dyDescent="0.25">
      <c r="A9" s="133">
        <v>15</v>
      </c>
      <c r="B9" s="132" t="s">
        <v>331</v>
      </c>
      <c r="C9" s="82">
        <v>411</v>
      </c>
      <c r="D9" s="82">
        <v>264</v>
      </c>
      <c r="E9" s="131">
        <f t="shared" si="0"/>
        <v>0.64233576642335766</v>
      </c>
    </row>
    <row r="10" spans="1:5" x14ac:dyDescent="0.25">
      <c r="A10" s="133">
        <v>17</v>
      </c>
      <c r="B10" s="132" t="s">
        <v>330</v>
      </c>
      <c r="C10" s="82">
        <v>84</v>
      </c>
      <c r="D10" s="82">
        <v>52</v>
      </c>
      <c r="E10" s="131">
        <f t="shared" si="0"/>
        <v>0.61904761904761907</v>
      </c>
    </row>
    <row r="11" spans="1:5" x14ac:dyDescent="0.25">
      <c r="A11" s="133">
        <v>19</v>
      </c>
      <c r="B11" s="132" t="s">
        <v>329</v>
      </c>
      <c r="C11" s="82">
        <v>215</v>
      </c>
      <c r="D11" s="82">
        <v>140</v>
      </c>
      <c r="E11" s="131">
        <f t="shared" si="0"/>
        <v>0.65116279069767447</v>
      </c>
    </row>
    <row r="12" spans="1:5" x14ac:dyDescent="0.25">
      <c r="A12" s="133">
        <v>21</v>
      </c>
      <c r="B12" s="132" t="s">
        <v>328</v>
      </c>
      <c r="C12" s="82">
        <v>1100</v>
      </c>
      <c r="D12" s="82">
        <v>635</v>
      </c>
      <c r="E12" s="131">
        <f t="shared" si="0"/>
        <v>0.57727272727272727</v>
      </c>
    </row>
    <row r="13" spans="1:5" x14ac:dyDescent="0.25">
      <c r="A13" s="133">
        <v>23</v>
      </c>
      <c r="B13" s="132" t="s">
        <v>327</v>
      </c>
      <c r="C13" s="82">
        <v>34</v>
      </c>
      <c r="D13" s="82">
        <v>19</v>
      </c>
      <c r="E13" s="131">
        <f t="shared" si="0"/>
        <v>0.55882352941176472</v>
      </c>
    </row>
    <row r="14" spans="1:5" x14ac:dyDescent="0.25">
      <c r="A14" s="133">
        <v>25</v>
      </c>
      <c r="B14" s="132" t="s">
        <v>326</v>
      </c>
      <c r="C14" s="82">
        <v>277</v>
      </c>
      <c r="D14" s="82">
        <v>148</v>
      </c>
      <c r="E14" s="131">
        <f t="shared" si="0"/>
        <v>0.53429602888086647</v>
      </c>
    </row>
    <row r="15" spans="1:5" x14ac:dyDescent="0.25">
      <c r="A15" s="133">
        <v>27</v>
      </c>
      <c r="B15" s="132" t="s">
        <v>325</v>
      </c>
      <c r="C15" s="82">
        <v>5705</v>
      </c>
      <c r="D15" s="82">
        <v>3262</v>
      </c>
      <c r="E15" s="131">
        <f t="shared" si="0"/>
        <v>0.57177914110429451</v>
      </c>
    </row>
    <row r="16" spans="1:5" x14ac:dyDescent="0.25">
      <c r="A16" s="133">
        <v>29</v>
      </c>
      <c r="B16" s="132" t="s">
        <v>324</v>
      </c>
      <c r="C16" s="82">
        <v>24712</v>
      </c>
      <c r="D16" s="82">
        <v>13982</v>
      </c>
      <c r="E16" s="131">
        <f t="shared" si="0"/>
        <v>0.56579799287795407</v>
      </c>
    </row>
    <row r="17" spans="1:5" x14ac:dyDescent="0.25">
      <c r="A17" s="133">
        <v>31</v>
      </c>
      <c r="B17" s="132" t="s">
        <v>323</v>
      </c>
      <c r="C17" s="82">
        <v>103</v>
      </c>
      <c r="D17" s="82">
        <v>56</v>
      </c>
      <c r="E17" s="131">
        <f t="shared" si="0"/>
        <v>0.5436893203883495</v>
      </c>
    </row>
    <row r="18" spans="1:5" x14ac:dyDescent="0.25">
      <c r="A18" s="133">
        <v>35</v>
      </c>
      <c r="B18" s="132" t="s">
        <v>322</v>
      </c>
      <c r="C18" s="82">
        <v>262</v>
      </c>
      <c r="D18" s="82">
        <v>133</v>
      </c>
      <c r="E18" s="131">
        <f t="shared" si="0"/>
        <v>0.50763358778625955</v>
      </c>
    </row>
    <row r="19" spans="1:5" x14ac:dyDescent="0.25">
      <c r="A19" s="133">
        <v>37</v>
      </c>
      <c r="B19" s="132" t="s">
        <v>321</v>
      </c>
      <c r="C19" s="82">
        <v>1350</v>
      </c>
      <c r="D19" s="82">
        <v>807</v>
      </c>
      <c r="E19" s="131">
        <f t="shared" si="0"/>
        <v>0.59777777777777774</v>
      </c>
    </row>
    <row r="20" spans="1:5" x14ac:dyDescent="0.25">
      <c r="A20" s="133">
        <v>39</v>
      </c>
      <c r="B20" s="132" t="s">
        <v>320</v>
      </c>
      <c r="C20" s="82">
        <v>5460</v>
      </c>
      <c r="D20" s="82">
        <v>3268</v>
      </c>
      <c r="E20" s="131">
        <f t="shared" si="0"/>
        <v>0.59853479853479852</v>
      </c>
    </row>
    <row r="21" spans="1:5" x14ac:dyDescent="0.25">
      <c r="A21" s="133">
        <v>41</v>
      </c>
      <c r="B21" s="132" t="s">
        <v>319</v>
      </c>
      <c r="C21" s="82">
        <v>1390</v>
      </c>
      <c r="D21" s="82">
        <v>794</v>
      </c>
      <c r="E21" s="131">
        <f t="shared" si="0"/>
        <v>0.57122302158273386</v>
      </c>
    </row>
    <row r="22" spans="1:5" x14ac:dyDescent="0.25">
      <c r="A22" s="133">
        <v>43</v>
      </c>
      <c r="B22" s="132" t="s">
        <v>318</v>
      </c>
      <c r="C22" s="82">
        <v>90</v>
      </c>
      <c r="D22" s="82">
        <v>42</v>
      </c>
      <c r="E22" s="131">
        <f t="shared" si="0"/>
        <v>0.46666666666666667</v>
      </c>
    </row>
    <row r="23" spans="1:5" x14ac:dyDescent="0.25">
      <c r="A23" s="133">
        <v>45</v>
      </c>
      <c r="B23" s="132" t="s">
        <v>317</v>
      </c>
      <c r="C23" s="82">
        <v>4</v>
      </c>
      <c r="D23" s="82">
        <v>4</v>
      </c>
      <c r="E23" s="131">
        <f t="shared" si="0"/>
        <v>1</v>
      </c>
    </row>
    <row r="24" spans="1:5" x14ac:dyDescent="0.25">
      <c r="A24" s="133">
        <v>47</v>
      </c>
      <c r="B24" s="132" t="s">
        <v>316</v>
      </c>
      <c r="C24" s="82">
        <v>121</v>
      </c>
      <c r="D24" s="82">
        <v>59</v>
      </c>
      <c r="E24" s="131">
        <f t="shared" si="0"/>
        <v>0.48760330578512395</v>
      </c>
    </row>
    <row r="25" spans="1:5" x14ac:dyDescent="0.25">
      <c r="A25" s="133">
        <v>49</v>
      </c>
      <c r="B25" s="132" t="s">
        <v>315</v>
      </c>
      <c r="C25" s="82">
        <v>491</v>
      </c>
      <c r="D25" s="82">
        <v>224</v>
      </c>
      <c r="E25" s="131">
        <f t="shared" si="0"/>
        <v>0.45621181262729127</v>
      </c>
    </row>
    <row r="26" spans="1:5" x14ac:dyDescent="0.25">
      <c r="A26" s="133">
        <v>51</v>
      </c>
      <c r="B26" s="132" t="s">
        <v>314</v>
      </c>
      <c r="C26" s="82">
        <v>153</v>
      </c>
      <c r="D26" s="82">
        <v>78</v>
      </c>
      <c r="E26" s="131">
        <f t="shared" si="0"/>
        <v>0.50980392156862742</v>
      </c>
    </row>
    <row r="27" spans="1:5" x14ac:dyDescent="0.25">
      <c r="A27" s="133">
        <v>53</v>
      </c>
      <c r="B27" s="132" t="s">
        <v>313</v>
      </c>
      <c r="C27" s="82">
        <v>469</v>
      </c>
      <c r="D27" s="82">
        <v>287</v>
      </c>
      <c r="E27" s="131">
        <f t="shared" si="0"/>
        <v>0.61194029850746268</v>
      </c>
    </row>
    <row r="28" spans="1:5" x14ac:dyDescent="0.25">
      <c r="A28" s="133">
        <v>55</v>
      </c>
      <c r="B28" s="132" t="s">
        <v>312</v>
      </c>
      <c r="C28" s="82">
        <v>543</v>
      </c>
      <c r="D28" s="82">
        <v>322</v>
      </c>
      <c r="E28" s="131">
        <f t="shared" si="0"/>
        <v>0.59300184162062619</v>
      </c>
    </row>
    <row r="29" spans="1:5" x14ac:dyDescent="0.25">
      <c r="A29" s="133">
        <v>57</v>
      </c>
      <c r="B29" s="132" t="s">
        <v>311</v>
      </c>
      <c r="C29" s="82">
        <v>356</v>
      </c>
      <c r="D29" s="82">
        <v>205</v>
      </c>
      <c r="E29" s="131">
        <f t="shared" si="0"/>
        <v>0.5758426966292135</v>
      </c>
    </row>
    <row r="30" spans="1:5" x14ac:dyDescent="0.25">
      <c r="A30" s="133">
        <v>59</v>
      </c>
      <c r="B30" s="132" t="s">
        <v>310</v>
      </c>
      <c r="C30" s="82">
        <v>117</v>
      </c>
      <c r="D30" s="82">
        <v>67</v>
      </c>
      <c r="E30" s="131">
        <f t="shared" si="0"/>
        <v>0.57264957264957261</v>
      </c>
    </row>
    <row r="31" spans="1:5" x14ac:dyDescent="0.25">
      <c r="A31" s="133">
        <v>61</v>
      </c>
      <c r="B31" s="132" t="s">
        <v>309</v>
      </c>
      <c r="C31" s="82">
        <v>9206</v>
      </c>
      <c r="D31" s="82">
        <v>5636</v>
      </c>
      <c r="E31" s="131">
        <f t="shared" si="0"/>
        <v>0.61220942863349992</v>
      </c>
    </row>
    <row r="32" spans="1:5" x14ac:dyDescent="0.25">
      <c r="A32" s="133">
        <v>63</v>
      </c>
      <c r="B32" s="132" t="s">
        <v>308</v>
      </c>
      <c r="C32" s="82">
        <v>224</v>
      </c>
      <c r="D32" s="82">
        <v>138</v>
      </c>
      <c r="E32" s="131">
        <f t="shared" si="0"/>
        <v>0.6160714285714286</v>
      </c>
    </row>
    <row r="33" spans="1:5" x14ac:dyDescent="0.25">
      <c r="A33" s="133">
        <v>65</v>
      </c>
      <c r="B33" s="132" t="s">
        <v>307</v>
      </c>
      <c r="C33" s="82">
        <v>36</v>
      </c>
      <c r="D33" s="82">
        <v>18</v>
      </c>
      <c r="E33" s="131">
        <f t="shared" si="0"/>
        <v>0.5</v>
      </c>
    </row>
    <row r="34" spans="1:5" x14ac:dyDescent="0.25">
      <c r="A34" s="133">
        <v>67</v>
      </c>
      <c r="B34" s="132" t="s">
        <v>306</v>
      </c>
      <c r="C34" s="82">
        <v>546</v>
      </c>
      <c r="D34" s="82">
        <v>332</v>
      </c>
      <c r="E34" s="131">
        <f t="shared" si="0"/>
        <v>0.60805860805860801</v>
      </c>
    </row>
    <row r="35" spans="1:5" x14ac:dyDescent="0.25">
      <c r="A35" s="133">
        <v>69</v>
      </c>
      <c r="B35" s="132" t="s">
        <v>305</v>
      </c>
      <c r="C35" s="82">
        <v>41</v>
      </c>
      <c r="D35" s="82">
        <v>20</v>
      </c>
      <c r="E35" s="131">
        <f t="shared" si="0"/>
        <v>0.48780487804878048</v>
      </c>
    </row>
    <row r="36" spans="1:5" x14ac:dyDescent="0.25">
      <c r="A36" s="133">
        <v>71</v>
      </c>
      <c r="B36" s="132" t="s">
        <v>304</v>
      </c>
      <c r="C36" s="82">
        <v>906</v>
      </c>
      <c r="D36" s="82">
        <v>478</v>
      </c>
      <c r="E36" s="131">
        <f t="shared" si="0"/>
        <v>0.52759381898454749</v>
      </c>
    </row>
    <row r="37" spans="1:5" x14ac:dyDescent="0.25">
      <c r="A37" s="133">
        <v>73</v>
      </c>
      <c r="B37" s="132" t="s">
        <v>303</v>
      </c>
      <c r="C37" s="82">
        <v>719</v>
      </c>
      <c r="D37" s="82">
        <v>376</v>
      </c>
      <c r="E37" s="131">
        <f t="shared" si="0"/>
        <v>0.52294853963838661</v>
      </c>
    </row>
    <row r="38" spans="1:5" x14ac:dyDescent="0.25">
      <c r="A38" s="133">
        <v>75</v>
      </c>
      <c r="B38" s="132" t="s">
        <v>302</v>
      </c>
      <c r="C38" s="82">
        <v>28</v>
      </c>
      <c r="D38" s="82">
        <v>11</v>
      </c>
      <c r="E38" s="131">
        <f t="shared" si="0"/>
        <v>0.39285714285714285</v>
      </c>
    </row>
    <row r="39" spans="1:5" x14ac:dyDescent="0.25">
      <c r="A39" s="133">
        <v>77</v>
      </c>
      <c r="B39" s="132" t="s">
        <v>301</v>
      </c>
      <c r="C39" s="82">
        <v>103</v>
      </c>
      <c r="D39" s="82">
        <v>49</v>
      </c>
      <c r="E39" s="131">
        <f t="shared" si="0"/>
        <v>0.47572815533980584</v>
      </c>
    </row>
    <row r="40" spans="1:5" x14ac:dyDescent="0.25">
      <c r="A40" s="133">
        <v>79</v>
      </c>
      <c r="B40" s="132" t="s">
        <v>300</v>
      </c>
      <c r="C40" s="82">
        <v>40</v>
      </c>
      <c r="D40" s="82">
        <v>27</v>
      </c>
      <c r="E40" s="131">
        <f t="shared" si="0"/>
        <v>0.67500000000000004</v>
      </c>
    </row>
    <row r="41" spans="1:5" x14ac:dyDescent="0.25">
      <c r="A41" s="133">
        <v>81</v>
      </c>
      <c r="B41" s="132" t="s">
        <v>299</v>
      </c>
      <c r="C41" s="82">
        <v>14</v>
      </c>
      <c r="D41" s="82">
        <v>4</v>
      </c>
      <c r="E41" s="131">
        <f t="shared" si="0"/>
        <v>0.2857142857142857</v>
      </c>
    </row>
    <row r="42" spans="1:5" x14ac:dyDescent="0.25">
      <c r="A42" s="133">
        <v>83</v>
      </c>
      <c r="B42" s="132" t="s">
        <v>298</v>
      </c>
      <c r="C42" s="82">
        <v>135</v>
      </c>
      <c r="D42" s="82">
        <v>51</v>
      </c>
      <c r="E42" s="131">
        <f t="shared" si="0"/>
        <v>0.37777777777777777</v>
      </c>
    </row>
    <row r="43" spans="1:5" x14ac:dyDescent="0.25">
      <c r="A43" s="133">
        <v>85</v>
      </c>
      <c r="B43" s="132" t="s">
        <v>297</v>
      </c>
      <c r="C43" s="82">
        <v>12971</v>
      </c>
      <c r="D43" s="82">
        <v>7219</v>
      </c>
      <c r="E43" s="131">
        <f t="shared" si="0"/>
        <v>0.55654922519466499</v>
      </c>
    </row>
    <row r="44" spans="1:5" x14ac:dyDescent="0.25">
      <c r="A44" s="133">
        <v>87</v>
      </c>
      <c r="B44" s="132" t="s">
        <v>296</v>
      </c>
      <c r="C44" s="82">
        <v>8</v>
      </c>
      <c r="D44" s="82">
        <v>6</v>
      </c>
      <c r="E44" s="131">
        <f t="shared" si="0"/>
        <v>0.75</v>
      </c>
    </row>
    <row r="45" spans="1:5" x14ac:dyDescent="0.25">
      <c r="A45" s="133">
        <v>89</v>
      </c>
      <c r="B45" s="132" t="s">
        <v>295</v>
      </c>
      <c r="C45" s="82">
        <v>298</v>
      </c>
      <c r="D45" s="82">
        <v>201</v>
      </c>
      <c r="E45" s="131">
        <f t="shared" si="0"/>
        <v>0.67449664429530198</v>
      </c>
    </row>
    <row r="46" spans="1:5" x14ac:dyDescent="0.25">
      <c r="A46" s="133">
        <v>91</v>
      </c>
      <c r="B46" s="132" t="s">
        <v>294</v>
      </c>
      <c r="C46" s="82">
        <v>1368</v>
      </c>
      <c r="D46" s="82">
        <v>761</v>
      </c>
      <c r="E46" s="131">
        <f t="shared" si="0"/>
        <v>0.55628654970760238</v>
      </c>
    </row>
    <row r="47" spans="1:5" x14ac:dyDescent="0.25">
      <c r="A47" s="133">
        <v>93</v>
      </c>
      <c r="B47" s="132" t="s">
        <v>293</v>
      </c>
      <c r="C47" s="82">
        <v>129</v>
      </c>
      <c r="D47" s="82">
        <v>80</v>
      </c>
      <c r="E47" s="131">
        <f t="shared" si="0"/>
        <v>0.62015503875968991</v>
      </c>
    </row>
    <row r="48" spans="1:5" x14ac:dyDescent="0.25">
      <c r="A48" s="133">
        <v>95</v>
      </c>
      <c r="B48" s="132" t="s">
        <v>292</v>
      </c>
      <c r="C48" s="82">
        <v>18</v>
      </c>
      <c r="D48" s="82">
        <v>9</v>
      </c>
      <c r="E48" s="131">
        <f t="shared" si="0"/>
        <v>0.5</v>
      </c>
    </row>
    <row r="49" spans="1:5" x14ac:dyDescent="0.25">
      <c r="A49" s="133">
        <v>97</v>
      </c>
      <c r="B49" s="132" t="s">
        <v>291</v>
      </c>
      <c r="C49" s="82">
        <v>572</v>
      </c>
      <c r="D49" s="82">
        <v>191</v>
      </c>
      <c r="E49" s="131">
        <f t="shared" si="0"/>
        <v>0.33391608391608391</v>
      </c>
    </row>
    <row r="50" spans="1:5" x14ac:dyDescent="0.25">
      <c r="A50" s="133">
        <v>99</v>
      </c>
      <c r="B50" s="132" t="s">
        <v>290</v>
      </c>
      <c r="C50" s="82">
        <v>933</v>
      </c>
      <c r="D50" s="82">
        <v>480</v>
      </c>
      <c r="E50" s="131">
        <f t="shared" si="0"/>
        <v>0.51446945337620575</v>
      </c>
    </row>
    <row r="51" spans="1:5" x14ac:dyDescent="0.25">
      <c r="A51" s="133">
        <v>101</v>
      </c>
      <c r="B51" s="132" t="s">
        <v>289</v>
      </c>
      <c r="C51" s="82">
        <v>32</v>
      </c>
      <c r="D51" s="82">
        <v>20</v>
      </c>
      <c r="E51" s="131">
        <f t="shared" si="0"/>
        <v>0.625</v>
      </c>
    </row>
    <row r="52" spans="1:5" x14ac:dyDescent="0.25">
      <c r="A52" s="133">
        <v>103</v>
      </c>
      <c r="B52" s="132" t="s">
        <v>288</v>
      </c>
      <c r="C52" s="82">
        <v>21</v>
      </c>
      <c r="D52" s="82">
        <v>13</v>
      </c>
      <c r="E52" s="131">
        <f t="shared" si="0"/>
        <v>0.61904761904761907</v>
      </c>
    </row>
    <row r="53" spans="1:5" x14ac:dyDescent="0.25">
      <c r="A53" s="133">
        <v>105</v>
      </c>
      <c r="B53" s="132" t="s">
        <v>287</v>
      </c>
      <c r="C53" s="82">
        <v>19</v>
      </c>
      <c r="D53" s="82">
        <v>13</v>
      </c>
      <c r="E53" s="131">
        <f t="shared" si="0"/>
        <v>0.68421052631578949</v>
      </c>
    </row>
    <row r="54" spans="1:5" x14ac:dyDescent="0.25">
      <c r="A54" s="133">
        <v>107</v>
      </c>
      <c r="B54" s="132" t="s">
        <v>286</v>
      </c>
      <c r="C54" s="82">
        <v>91</v>
      </c>
      <c r="D54" s="82">
        <v>66</v>
      </c>
      <c r="E54" s="131">
        <f t="shared" si="0"/>
        <v>0.72527472527472525</v>
      </c>
    </row>
    <row r="55" spans="1:5" x14ac:dyDescent="0.25">
      <c r="A55" s="133">
        <v>109</v>
      </c>
      <c r="B55" s="132" t="s">
        <v>285</v>
      </c>
      <c r="C55" s="82">
        <v>20</v>
      </c>
      <c r="D55" s="82">
        <v>7</v>
      </c>
      <c r="E55" s="131">
        <f t="shared" si="0"/>
        <v>0.35</v>
      </c>
    </row>
    <row r="56" spans="1:5" x14ac:dyDescent="0.25">
      <c r="A56" s="133">
        <v>111</v>
      </c>
      <c r="B56" s="132" t="s">
        <v>284</v>
      </c>
      <c r="C56" s="82">
        <v>25</v>
      </c>
      <c r="D56" s="82">
        <v>15</v>
      </c>
      <c r="E56" s="131">
        <f t="shared" si="0"/>
        <v>0.6</v>
      </c>
    </row>
    <row r="57" spans="1:5" x14ac:dyDescent="0.25">
      <c r="A57" s="133">
        <v>113</v>
      </c>
      <c r="B57" s="132" t="s">
        <v>283</v>
      </c>
      <c r="C57" s="82">
        <v>48973</v>
      </c>
      <c r="D57" s="82">
        <v>30668</v>
      </c>
      <c r="E57" s="131">
        <f t="shared" si="0"/>
        <v>0.62622261245992694</v>
      </c>
    </row>
    <row r="58" spans="1:5" x14ac:dyDescent="0.25">
      <c r="A58" s="133">
        <v>115</v>
      </c>
      <c r="B58" s="132" t="s">
        <v>282</v>
      </c>
      <c r="C58" s="82">
        <v>119</v>
      </c>
      <c r="D58" s="82">
        <v>72</v>
      </c>
      <c r="E58" s="131">
        <f t="shared" si="0"/>
        <v>0.60504201680672265</v>
      </c>
    </row>
    <row r="59" spans="1:5" x14ac:dyDescent="0.25">
      <c r="A59" s="133">
        <v>117</v>
      </c>
      <c r="B59" s="132" t="s">
        <v>281</v>
      </c>
      <c r="C59" s="82">
        <v>109</v>
      </c>
      <c r="D59" s="82">
        <v>56</v>
      </c>
      <c r="E59" s="131">
        <f t="shared" si="0"/>
        <v>0.51376146788990829</v>
      </c>
    </row>
    <row r="60" spans="1:5" x14ac:dyDescent="0.25">
      <c r="A60" s="133">
        <v>119</v>
      </c>
      <c r="B60" s="132" t="s">
        <v>280</v>
      </c>
      <c r="C60" s="82">
        <v>90</v>
      </c>
      <c r="D60" s="82">
        <v>53</v>
      </c>
      <c r="E60" s="131">
        <f t="shared" si="0"/>
        <v>0.58888888888888891</v>
      </c>
    </row>
    <row r="61" spans="1:5" x14ac:dyDescent="0.25">
      <c r="A61" s="133">
        <v>121</v>
      </c>
      <c r="B61" s="132" t="s">
        <v>279</v>
      </c>
      <c r="C61" s="82">
        <v>11269</v>
      </c>
      <c r="D61" s="82">
        <v>5824</v>
      </c>
      <c r="E61" s="131">
        <f t="shared" si="0"/>
        <v>0.51681604401455317</v>
      </c>
    </row>
    <row r="62" spans="1:5" x14ac:dyDescent="0.25">
      <c r="A62" s="133">
        <v>123</v>
      </c>
      <c r="B62" s="132" t="s">
        <v>278</v>
      </c>
      <c r="C62" s="82">
        <v>156</v>
      </c>
      <c r="D62" s="82">
        <v>91</v>
      </c>
      <c r="E62" s="131">
        <f t="shared" si="0"/>
        <v>0.58333333333333337</v>
      </c>
    </row>
    <row r="63" spans="1:5" x14ac:dyDescent="0.25">
      <c r="A63" s="133">
        <v>125</v>
      </c>
      <c r="B63" s="132" t="s">
        <v>277</v>
      </c>
      <c r="C63" s="82">
        <v>44</v>
      </c>
      <c r="D63" s="82">
        <v>39</v>
      </c>
      <c r="E63" s="131">
        <f t="shared" si="0"/>
        <v>0.88636363636363635</v>
      </c>
    </row>
    <row r="64" spans="1:5" x14ac:dyDescent="0.25">
      <c r="A64" s="133">
        <v>127</v>
      </c>
      <c r="B64" s="132" t="s">
        <v>276</v>
      </c>
      <c r="C64" s="82">
        <v>149</v>
      </c>
      <c r="D64" s="82">
        <v>67</v>
      </c>
      <c r="E64" s="131">
        <f t="shared" si="0"/>
        <v>0.44966442953020136</v>
      </c>
    </row>
    <row r="65" spans="1:5" x14ac:dyDescent="0.25">
      <c r="A65" s="133">
        <v>129</v>
      </c>
      <c r="B65" s="132" t="s">
        <v>275</v>
      </c>
      <c r="C65" s="82">
        <v>28</v>
      </c>
      <c r="D65" s="82">
        <v>12</v>
      </c>
      <c r="E65" s="131">
        <f t="shared" si="0"/>
        <v>0.42857142857142855</v>
      </c>
    </row>
    <row r="66" spans="1:5" x14ac:dyDescent="0.25">
      <c r="A66" s="133">
        <v>131</v>
      </c>
      <c r="B66" s="132" t="s">
        <v>274</v>
      </c>
      <c r="C66" s="82">
        <v>163</v>
      </c>
      <c r="D66" s="82">
        <v>109</v>
      </c>
      <c r="E66" s="131">
        <f t="shared" ref="E66:E129" si="1">D66/C66</f>
        <v>0.66871165644171782</v>
      </c>
    </row>
    <row r="67" spans="1:5" x14ac:dyDescent="0.25">
      <c r="A67" s="133">
        <v>133</v>
      </c>
      <c r="B67" s="132" t="s">
        <v>273</v>
      </c>
      <c r="C67" s="82">
        <v>198</v>
      </c>
      <c r="D67" s="82">
        <v>112</v>
      </c>
      <c r="E67" s="131">
        <f t="shared" si="1"/>
        <v>0.56565656565656564</v>
      </c>
    </row>
    <row r="68" spans="1:5" x14ac:dyDescent="0.25">
      <c r="A68" s="133">
        <v>135</v>
      </c>
      <c r="B68" s="132" t="s">
        <v>272</v>
      </c>
      <c r="C68" s="82">
        <v>964</v>
      </c>
      <c r="D68" s="82">
        <v>464</v>
      </c>
      <c r="E68" s="131">
        <f t="shared" si="1"/>
        <v>0.48132780082987553</v>
      </c>
    </row>
    <row r="69" spans="1:5" x14ac:dyDescent="0.25">
      <c r="A69" s="133">
        <v>137</v>
      </c>
      <c r="B69" s="132" t="s">
        <v>271</v>
      </c>
      <c r="C69" s="82">
        <v>16</v>
      </c>
      <c r="D69" s="82">
        <v>6</v>
      </c>
      <c r="E69" s="131">
        <f t="shared" si="1"/>
        <v>0.375</v>
      </c>
    </row>
    <row r="70" spans="1:5" x14ac:dyDescent="0.25">
      <c r="A70" s="133">
        <v>139</v>
      </c>
      <c r="B70" s="132" t="s">
        <v>270</v>
      </c>
      <c r="C70" s="82">
        <v>2670</v>
      </c>
      <c r="D70" s="82">
        <v>1580</v>
      </c>
      <c r="E70" s="131">
        <f t="shared" si="1"/>
        <v>0.59176029962546817</v>
      </c>
    </row>
    <row r="71" spans="1:5" x14ac:dyDescent="0.25">
      <c r="A71" s="133">
        <v>141</v>
      </c>
      <c r="B71" s="132" t="s">
        <v>269</v>
      </c>
      <c r="C71" s="82">
        <v>15199</v>
      </c>
      <c r="D71" s="82">
        <v>9002</v>
      </c>
      <c r="E71" s="131">
        <f t="shared" si="1"/>
        <v>0.59227580761892229</v>
      </c>
    </row>
    <row r="72" spans="1:5" x14ac:dyDescent="0.25">
      <c r="A72" s="133">
        <v>143</v>
      </c>
      <c r="B72" s="132" t="s">
        <v>268</v>
      </c>
      <c r="C72" s="82">
        <v>313</v>
      </c>
      <c r="D72" s="82">
        <v>151</v>
      </c>
      <c r="E72" s="131">
        <f t="shared" si="1"/>
        <v>0.48242811501597443</v>
      </c>
    </row>
    <row r="73" spans="1:5" x14ac:dyDescent="0.25">
      <c r="A73" s="133">
        <v>145</v>
      </c>
      <c r="B73" s="132" t="s">
        <v>267</v>
      </c>
      <c r="C73" s="82">
        <v>223</v>
      </c>
      <c r="D73" s="82">
        <v>147</v>
      </c>
      <c r="E73" s="131">
        <f t="shared" si="1"/>
        <v>0.65919282511210764</v>
      </c>
    </row>
    <row r="74" spans="1:5" x14ac:dyDescent="0.25">
      <c r="A74" s="133">
        <v>147</v>
      </c>
      <c r="B74" s="132" t="s">
        <v>266</v>
      </c>
      <c r="C74" s="82">
        <v>526</v>
      </c>
      <c r="D74" s="82">
        <v>314</v>
      </c>
      <c r="E74" s="131">
        <f t="shared" si="1"/>
        <v>0.59695817490494296</v>
      </c>
    </row>
    <row r="75" spans="1:5" x14ac:dyDescent="0.25">
      <c r="A75" s="133">
        <v>149</v>
      </c>
      <c r="B75" s="132" t="s">
        <v>265</v>
      </c>
      <c r="C75" s="82">
        <v>187</v>
      </c>
      <c r="D75" s="82">
        <v>111</v>
      </c>
      <c r="E75" s="131">
        <f t="shared" si="1"/>
        <v>0.5935828877005348</v>
      </c>
    </row>
    <row r="76" spans="1:5" x14ac:dyDescent="0.25">
      <c r="A76" s="133">
        <v>151</v>
      </c>
      <c r="B76" s="132" t="s">
        <v>264</v>
      </c>
      <c r="C76" s="82">
        <v>60</v>
      </c>
      <c r="D76" s="82">
        <v>27</v>
      </c>
      <c r="E76" s="131">
        <f t="shared" si="1"/>
        <v>0.45</v>
      </c>
    </row>
    <row r="77" spans="1:5" x14ac:dyDescent="0.25">
      <c r="A77" s="133">
        <v>153</v>
      </c>
      <c r="B77" s="132" t="s">
        <v>263</v>
      </c>
      <c r="C77" s="82">
        <v>80</v>
      </c>
      <c r="D77" s="82">
        <v>47</v>
      </c>
      <c r="E77" s="131">
        <f t="shared" si="1"/>
        <v>0.58750000000000002</v>
      </c>
    </row>
    <row r="78" spans="1:5" x14ac:dyDescent="0.25">
      <c r="A78" s="133">
        <v>155</v>
      </c>
      <c r="B78" s="132" t="s">
        <v>262</v>
      </c>
      <c r="C78" s="82">
        <v>21</v>
      </c>
      <c r="D78" s="82">
        <v>8</v>
      </c>
      <c r="E78" s="131">
        <f t="shared" si="1"/>
        <v>0.38095238095238093</v>
      </c>
    </row>
    <row r="79" spans="1:5" x14ac:dyDescent="0.25">
      <c r="A79" s="133">
        <v>157</v>
      </c>
      <c r="B79" s="132" t="s">
        <v>261</v>
      </c>
      <c r="C79" s="82">
        <v>8330</v>
      </c>
      <c r="D79" s="82">
        <v>5151</v>
      </c>
      <c r="E79" s="131">
        <f t="shared" si="1"/>
        <v>0.61836734693877549</v>
      </c>
    </row>
    <row r="80" spans="1:5" x14ac:dyDescent="0.25">
      <c r="A80" s="133">
        <v>159</v>
      </c>
      <c r="B80" s="132" t="s">
        <v>260</v>
      </c>
      <c r="C80" s="82">
        <v>140</v>
      </c>
      <c r="D80" s="82">
        <v>81</v>
      </c>
      <c r="E80" s="131">
        <f t="shared" si="1"/>
        <v>0.57857142857142863</v>
      </c>
    </row>
    <row r="81" spans="1:5" x14ac:dyDescent="0.25">
      <c r="A81" s="133">
        <v>161</v>
      </c>
      <c r="B81" s="132" t="s">
        <v>259</v>
      </c>
      <c r="C81" s="82">
        <v>225</v>
      </c>
      <c r="D81" s="82">
        <v>149</v>
      </c>
      <c r="E81" s="131">
        <f t="shared" si="1"/>
        <v>0.66222222222222227</v>
      </c>
    </row>
    <row r="82" spans="1:5" x14ac:dyDescent="0.25">
      <c r="A82" s="133">
        <v>163</v>
      </c>
      <c r="B82" s="132" t="s">
        <v>258</v>
      </c>
      <c r="C82" s="82">
        <v>188</v>
      </c>
      <c r="D82" s="82">
        <v>97</v>
      </c>
      <c r="E82" s="131">
        <f t="shared" si="1"/>
        <v>0.51595744680851063</v>
      </c>
    </row>
    <row r="83" spans="1:5" x14ac:dyDescent="0.25">
      <c r="A83" s="133">
        <v>165</v>
      </c>
      <c r="B83" s="132" t="s">
        <v>257</v>
      </c>
      <c r="C83" s="82">
        <v>56</v>
      </c>
      <c r="D83" s="82">
        <v>37</v>
      </c>
      <c r="E83" s="131">
        <f t="shared" si="1"/>
        <v>0.6607142857142857</v>
      </c>
    </row>
    <row r="84" spans="1:5" x14ac:dyDescent="0.25">
      <c r="A84" s="133">
        <v>167</v>
      </c>
      <c r="B84" s="132" t="s">
        <v>256</v>
      </c>
      <c r="C84" s="82">
        <v>6737</v>
      </c>
      <c r="D84" s="82">
        <v>4145</v>
      </c>
      <c r="E84" s="131">
        <f t="shared" si="1"/>
        <v>0.61525901736678046</v>
      </c>
    </row>
    <row r="85" spans="1:5" x14ac:dyDescent="0.25">
      <c r="A85" s="133">
        <v>169</v>
      </c>
      <c r="B85" s="132" t="s">
        <v>255</v>
      </c>
      <c r="C85" s="82">
        <v>32</v>
      </c>
      <c r="D85" s="82">
        <v>23</v>
      </c>
      <c r="E85" s="131">
        <f t="shared" si="1"/>
        <v>0.71875</v>
      </c>
    </row>
    <row r="86" spans="1:5" x14ac:dyDescent="0.25">
      <c r="A86" s="133">
        <v>171</v>
      </c>
      <c r="B86" s="132" t="s">
        <v>254</v>
      </c>
      <c r="C86" s="82">
        <v>128</v>
      </c>
      <c r="D86" s="82">
        <v>73</v>
      </c>
      <c r="E86" s="131">
        <f t="shared" si="1"/>
        <v>0.5703125</v>
      </c>
    </row>
    <row r="87" spans="1:5" x14ac:dyDescent="0.25">
      <c r="A87" s="133">
        <v>173</v>
      </c>
      <c r="B87" s="132" t="s">
        <v>253</v>
      </c>
      <c r="C87" s="82">
        <v>1</v>
      </c>
      <c r="D87" s="82">
        <v>0</v>
      </c>
      <c r="E87" s="131">
        <f t="shared" si="1"/>
        <v>0</v>
      </c>
    </row>
    <row r="88" spans="1:5" x14ac:dyDescent="0.25">
      <c r="A88" s="133">
        <v>175</v>
      </c>
      <c r="B88" s="132" t="s">
        <v>252</v>
      </c>
      <c r="C88" s="82">
        <v>55</v>
      </c>
      <c r="D88" s="82">
        <v>30</v>
      </c>
      <c r="E88" s="131">
        <f t="shared" si="1"/>
        <v>0.54545454545454541</v>
      </c>
    </row>
    <row r="89" spans="1:5" x14ac:dyDescent="0.25">
      <c r="A89" s="133">
        <v>177</v>
      </c>
      <c r="B89" s="132" t="s">
        <v>251</v>
      </c>
      <c r="C89" s="82">
        <v>137</v>
      </c>
      <c r="D89" s="82">
        <v>80</v>
      </c>
      <c r="E89" s="131">
        <f t="shared" si="1"/>
        <v>0.58394160583941601</v>
      </c>
    </row>
    <row r="90" spans="1:5" x14ac:dyDescent="0.25">
      <c r="A90" s="133">
        <v>179</v>
      </c>
      <c r="B90" s="132" t="s">
        <v>250</v>
      </c>
      <c r="C90" s="82">
        <v>165</v>
      </c>
      <c r="D90" s="82">
        <v>93</v>
      </c>
      <c r="E90" s="131">
        <f t="shared" si="1"/>
        <v>0.5636363636363636</v>
      </c>
    </row>
    <row r="91" spans="1:5" x14ac:dyDescent="0.25">
      <c r="A91" s="133">
        <v>181</v>
      </c>
      <c r="B91" s="132" t="s">
        <v>249</v>
      </c>
      <c r="C91" s="82">
        <v>2087</v>
      </c>
      <c r="D91" s="82">
        <v>1226</v>
      </c>
      <c r="E91" s="131">
        <f t="shared" si="1"/>
        <v>0.58744609487302346</v>
      </c>
    </row>
    <row r="92" spans="1:5" x14ac:dyDescent="0.25">
      <c r="A92" s="133">
        <v>183</v>
      </c>
      <c r="B92" s="132" t="s">
        <v>248</v>
      </c>
      <c r="C92" s="82">
        <v>1811</v>
      </c>
      <c r="D92" s="82">
        <v>988</v>
      </c>
      <c r="E92" s="131">
        <f t="shared" si="1"/>
        <v>0.54555494202098287</v>
      </c>
    </row>
    <row r="93" spans="1:5" x14ac:dyDescent="0.25">
      <c r="A93" s="133">
        <v>185</v>
      </c>
      <c r="B93" s="132" t="s">
        <v>247</v>
      </c>
      <c r="C93" s="82">
        <v>342</v>
      </c>
      <c r="D93" s="82">
        <v>201</v>
      </c>
      <c r="E93" s="131">
        <f t="shared" si="1"/>
        <v>0.58771929824561409</v>
      </c>
    </row>
    <row r="94" spans="1:5" x14ac:dyDescent="0.25">
      <c r="A94" s="133">
        <v>187</v>
      </c>
      <c r="B94" s="132" t="s">
        <v>246</v>
      </c>
      <c r="C94" s="82">
        <v>1454</v>
      </c>
      <c r="D94" s="82">
        <v>783</v>
      </c>
      <c r="E94" s="131">
        <f t="shared" si="1"/>
        <v>0.53851444291609352</v>
      </c>
    </row>
    <row r="95" spans="1:5" x14ac:dyDescent="0.25">
      <c r="A95" s="133">
        <v>189</v>
      </c>
      <c r="B95" s="132" t="s">
        <v>245</v>
      </c>
      <c r="C95" s="82">
        <v>600</v>
      </c>
      <c r="D95" s="82">
        <v>304</v>
      </c>
      <c r="E95" s="131">
        <f t="shared" si="1"/>
        <v>0.50666666666666671</v>
      </c>
    </row>
    <row r="96" spans="1:5" x14ac:dyDescent="0.25">
      <c r="A96" s="133">
        <v>191</v>
      </c>
      <c r="B96" s="132" t="s">
        <v>244</v>
      </c>
      <c r="C96" s="82">
        <v>36</v>
      </c>
      <c r="D96" s="82">
        <v>25</v>
      </c>
      <c r="E96" s="131">
        <f t="shared" si="1"/>
        <v>0.69444444444444442</v>
      </c>
    </row>
    <row r="97" spans="1:5" x14ac:dyDescent="0.25">
      <c r="A97" s="133">
        <v>193</v>
      </c>
      <c r="B97" s="132" t="s">
        <v>243</v>
      </c>
      <c r="C97" s="82">
        <v>68</v>
      </c>
      <c r="D97" s="82">
        <v>38</v>
      </c>
      <c r="E97" s="131">
        <f t="shared" si="1"/>
        <v>0.55882352941176472</v>
      </c>
    </row>
    <row r="98" spans="1:5" x14ac:dyDescent="0.25">
      <c r="A98" s="133">
        <v>195</v>
      </c>
      <c r="B98" s="132" t="s">
        <v>242</v>
      </c>
      <c r="C98" s="82">
        <v>10</v>
      </c>
      <c r="D98" s="82">
        <v>5</v>
      </c>
      <c r="E98" s="131">
        <f t="shared" si="1"/>
        <v>0.5</v>
      </c>
    </row>
    <row r="99" spans="1:5" x14ac:dyDescent="0.25">
      <c r="A99" s="133">
        <v>197</v>
      </c>
      <c r="B99" s="132" t="s">
        <v>241</v>
      </c>
      <c r="C99" s="82">
        <v>56</v>
      </c>
      <c r="D99" s="82">
        <v>17</v>
      </c>
      <c r="E99" s="131">
        <f t="shared" si="1"/>
        <v>0.30357142857142855</v>
      </c>
    </row>
    <row r="100" spans="1:5" x14ac:dyDescent="0.25">
      <c r="A100" s="133">
        <v>199</v>
      </c>
      <c r="B100" s="132" t="s">
        <v>240</v>
      </c>
      <c r="C100" s="82">
        <v>1214</v>
      </c>
      <c r="D100" s="82">
        <v>645</v>
      </c>
      <c r="E100" s="131">
        <f t="shared" si="1"/>
        <v>0.53130148270181221</v>
      </c>
    </row>
    <row r="101" spans="1:5" x14ac:dyDescent="0.25">
      <c r="A101" s="133">
        <v>201</v>
      </c>
      <c r="B101" s="132" t="s">
        <v>239</v>
      </c>
      <c r="C101" s="82">
        <v>73418</v>
      </c>
      <c r="D101" s="82">
        <v>44821</v>
      </c>
      <c r="E101" s="131">
        <f t="shared" si="1"/>
        <v>0.61049061538042437</v>
      </c>
    </row>
    <row r="102" spans="1:5" x14ac:dyDescent="0.25">
      <c r="A102" s="133">
        <v>203</v>
      </c>
      <c r="B102" s="132" t="s">
        <v>238</v>
      </c>
      <c r="C102" s="82">
        <v>1069</v>
      </c>
      <c r="D102" s="82">
        <v>609</v>
      </c>
      <c r="E102" s="131">
        <f t="shared" si="1"/>
        <v>0.56969130028063608</v>
      </c>
    </row>
    <row r="103" spans="1:5" x14ac:dyDescent="0.25">
      <c r="A103" s="133">
        <v>205</v>
      </c>
      <c r="B103" s="132" t="s">
        <v>237</v>
      </c>
      <c r="C103" s="82">
        <v>19</v>
      </c>
      <c r="D103" s="82">
        <v>9</v>
      </c>
      <c r="E103" s="131">
        <f t="shared" si="1"/>
        <v>0.47368421052631576</v>
      </c>
    </row>
    <row r="104" spans="1:5" x14ac:dyDescent="0.25">
      <c r="A104" s="133">
        <v>207</v>
      </c>
      <c r="B104" s="132" t="s">
        <v>236</v>
      </c>
      <c r="C104" s="82">
        <v>53</v>
      </c>
      <c r="D104" s="82">
        <v>31</v>
      </c>
      <c r="E104" s="131">
        <f t="shared" si="1"/>
        <v>0.58490566037735847</v>
      </c>
    </row>
    <row r="105" spans="1:5" x14ac:dyDescent="0.25">
      <c r="A105" s="133">
        <v>209</v>
      </c>
      <c r="B105" s="132" t="s">
        <v>235</v>
      </c>
      <c r="C105" s="82">
        <v>1998</v>
      </c>
      <c r="D105" s="82">
        <v>1142</v>
      </c>
      <c r="E105" s="131">
        <f t="shared" si="1"/>
        <v>0.57157157157157157</v>
      </c>
    </row>
    <row r="106" spans="1:5" x14ac:dyDescent="0.25">
      <c r="A106" s="133">
        <v>211</v>
      </c>
      <c r="B106" s="132" t="s">
        <v>234</v>
      </c>
      <c r="C106" s="82">
        <v>6</v>
      </c>
      <c r="D106" s="82">
        <v>3</v>
      </c>
      <c r="E106" s="131">
        <f t="shared" si="1"/>
        <v>0.5</v>
      </c>
    </row>
    <row r="107" spans="1:5" x14ac:dyDescent="0.25">
      <c r="A107" s="133">
        <v>213</v>
      </c>
      <c r="B107" s="132" t="s">
        <v>233</v>
      </c>
      <c r="C107" s="82">
        <v>1190</v>
      </c>
      <c r="D107" s="82">
        <v>730</v>
      </c>
      <c r="E107" s="131">
        <f t="shared" si="1"/>
        <v>0.61344537815126055</v>
      </c>
    </row>
    <row r="108" spans="1:5" x14ac:dyDescent="0.25">
      <c r="A108" s="133">
        <v>215</v>
      </c>
      <c r="B108" s="132" t="s">
        <v>232</v>
      </c>
      <c r="C108" s="82">
        <v>18419</v>
      </c>
      <c r="D108" s="82">
        <v>10641</v>
      </c>
      <c r="E108" s="131">
        <f t="shared" si="1"/>
        <v>0.57771866007926598</v>
      </c>
    </row>
    <row r="109" spans="1:5" x14ac:dyDescent="0.25">
      <c r="A109" s="133">
        <v>217</v>
      </c>
      <c r="B109" s="132" t="s">
        <v>231</v>
      </c>
      <c r="C109" s="82">
        <v>494</v>
      </c>
      <c r="D109" s="82">
        <v>314</v>
      </c>
      <c r="E109" s="131">
        <f t="shared" si="1"/>
        <v>0.63562753036437247</v>
      </c>
    </row>
    <row r="110" spans="1:5" x14ac:dyDescent="0.25">
      <c r="A110" s="133">
        <v>219</v>
      </c>
      <c r="B110" s="132" t="s">
        <v>230</v>
      </c>
      <c r="C110" s="82">
        <v>227</v>
      </c>
      <c r="D110" s="82">
        <v>102</v>
      </c>
      <c r="E110" s="131">
        <f t="shared" si="1"/>
        <v>0.44933920704845814</v>
      </c>
    </row>
    <row r="111" spans="1:5" x14ac:dyDescent="0.25">
      <c r="A111" s="133">
        <v>221</v>
      </c>
      <c r="B111" s="132" t="s">
        <v>229</v>
      </c>
      <c r="C111" s="82">
        <v>596</v>
      </c>
      <c r="D111" s="82">
        <v>353</v>
      </c>
      <c r="E111" s="131">
        <f t="shared" si="1"/>
        <v>0.59228187919463082</v>
      </c>
    </row>
    <row r="112" spans="1:5" x14ac:dyDescent="0.25">
      <c r="A112" s="133">
        <v>223</v>
      </c>
      <c r="B112" s="132" t="s">
        <v>228</v>
      </c>
      <c r="C112" s="82">
        <v>521</v>
      </c>
      <c r="D112" s="82">
        <v>291</v>
      </c>
      <c r="E112" s="131">
        <f t="shared" si="1"/>
        <v>0.55854126679462568</v>
      </c>
    </row>
    <row r="113" spans="1:5" x14ac:dyDescent="0.25">
      <c r="A113" s="133">
        <v>225</v>
      </c>
      <c r="B113" s="132" t="s">
        <v>227</v>
      </c>
      <c r="C113" s="82">
        <v>374</v>
      </c>
      <c r="D113" s="82">
        <v>269</v>
      </c>
      <c r="E113" s="131">
        <f t="shared" si="1"/>
        <v>0.71925133689839571</v>
      </c>
    </row>
    <row r="114" spans="1:5" x14ac:dyDescent="0.25">
      <c r="A114" s="133">
        <v>227</v>
      </c>
      <c r="B114" s="132" t="s">
        <v>226</v>
      </c>
      <c r="C114" s="82">
        <v>223</v>
      </c>
      <c r="D114" s="82">
        <v>103</v>
      </c>
      <c r="E114" s="131">
        <f t="shared" si="1"/>
        <v>0.46188340807174888</v>
      </c>
    </row>
    <row r="115" spans="1:5" x14ac:dyDescent="0.25">
      <c r="A115" s="133">
        <v>229</v>
      </c>
      <c r="B115" s="132" t="s">
        <v>225</v>
      </c>
      <c r="C115" s="82">
        <v>29</v>
      </c>
      <c r="D115" s="82">
        <v>20</v>
      </c>
      <c r="E115" s="131">
        <f t="shared" si="1"/>
        <v>0.68965517241379315</v>
      </c>
    </row>
    <row r="116" spans="1:5" x14ac:dyDescent="0.25">
      <c r="A116" s="133">
        <v>231</v>
      </c>
      <c r="B116" s="132" t="s">
        <v>224</v>
      </c>
      <c r="C116" s="82">
        <v>1738</v>
      </c>
      <c r="D116" s="82">
        <v>930</v>
      </c>
      <c r="E116" s="131">
        <f t="shared" si="1"/>
        <v>0.53509781357882624</v>
      </c>
    </row>
    <row r="117" spans="1:5" x14ac:dyDescent="0.25">
      <c r="A117" s="133">
        <v>233</v>
      </c>
      <c r="B117" s="132" t="s">
        <v>223</v>
      </c>
      <c r="C117" s="82">
        <v>241</v>
      </c>
      <c r="D117" s="82">
        <v>120</v>
      </c>
      <c r="E117" s="131">
        <f t="shared" si="1"/>
        <v>0.49792531120331951</v>
      </c>
    </row>
    <row r="118" spans="1:5" x14ac:dyDescent="0.25">
      <c r="A118" s="133">
        <v>235</v>
      </c>
      <c r="B118" s="132" t="s">
        <v>222</v>
      </c>
      <c r="C118" s="82">
        <v>9</v>
      </c>
      <c r="D118" s="82">
        <v>6</v>
      </c>
      <c r="E118" s="131">
        <f t="shared" si="1"/>
        <v>0.66666666666666663</v>
      </c>
    </row>
    <row r="119" spans="1:5" x14ac:dyDescent="0.25">
      <c r="A119" s="133">
        <v>237</v>
      </c>
      <c r="B119" s="132" t="s">
        <v>221</v>
      </c>
      <c r="C119" s="82">
        <v>74</v>
      </c>
      <c r="D119" s="82">
        <v>45</v>
      </c>
      <c r="E119" s="131">
        <f t="shared" si="1"/>
        <v>0.60810810810810811</v>
      </c>
    </row>
    <row r="120" spans="1:5" x14ac:dyDescent="0.25">
      <c r="A120" s="133">
        <v>239</v>
      </c>
      <c r="B120" s="132" t="s">
        <v>220</v>
      </c>
      <c r="C120" s="82">
        <v>187</v>
      </c>
      <c r="D120" s="82">
        <v>105</v>
      </c>
      <c r="E120" s="131">
        <f t="shared" si="1"/>
        <v>0.56149732620320858</v>
      </c>
    </row>
    <row r="121" spans="1:5" x14ac:dyDescent="0.25">
      <c r="A121" s="133">
        <v>241</v>
      </c>
      <c r="B121" s="132" t="s">
        <v>219</v>
      </c>
      <c r="C121" s="82">
        <v>829</v>
      </c>
      <c r="D121" s="82">
        <v>497</v>
      </c>
      <c r="E121" s="131">
        <f t="shared" si="1"/>
        <v>0.59951749095295537</v>
      </c>
    </row>
    <row r="122" spans="1:5" x14ac:dyDescent="0.25">
      <c r="A122" s="133">
        <v>243</v>
      </c>
      <c r="B122" s="132" t="s">
        <v>218</v>
      </c>
      <c r="C122" s="82">
        <v>14</v>
      </c>
      <c r="D122" s="82">
        <v>7</v>
      </c>
      <c r="E122" s="131">
        <f t="shared" si="1"/>
        <v>0.5</v>
      </c>
    </row>
    <row r="123" spans="1:5" x14ac:dyDescent="0.25">
      <c r="A123" s="133">
        <v>245</v>
      </c>
      <c r="B123" s="132" t="s">
        <v>217</v>
      </c>
      <c r="C123" s="82">
        <v>8419</v>
      </c>
      <c r="D123" s="82">
        <v>4366</v>
      </c>
      <c r="E123" s="131">
        <f t="shared" si="1"/>
        <v>0.51858890604584873</v>
      </c>
    </row>
    <row r="124" spans="1:5" x14ac:dyDescent="0.25">
      <c r="A124" s="133">
        <v>247</v>
      </c>
      <c r="B124" s="132" t="s">
        <v>216</v>
      </c>
      <c r="C124" s="82">
        <v>60</v>
      </c>
      <c r="D124" s="82">
        <v>40</v>
      </c>
      <c r="E124" s="131">
        <f t="shared" si="1"/>
        <v>0.66666666666666663</v>
      </c>
    </row>
    <row r="125" spans="1:5" x14ac:dyDescent="0.25">
      <c r="A125" s="133">
        <v>249</v>
      </c>
      <c r="B125" s="132" t="s">
        <v>215</v>
      </c>
      <c r="C125" s="82">
        <v>507</v>
      </c>
      <c r="D125" s="82">
        <v>289</v>
      </c>
      <c r="E125" s="131">
        <f t="shared" si="1"/>
        <v>0.57001972386587774</v>
      </c>
    </row>
    <row r="126" spans="1:5" x14ac:dyDescent="0.25">
      <c r="A126" s="133">
        <v>251</v>
      </c>
      <c r="B126" s="132" t="s">
        <v>214</v>
      </c>
      <c r="C126" s="82">
        <v>2458</v>
      </c>
      <c r="D126" s="82">
        <v>1371</v>
      </c>
      <c r="E126" s="131">
        <f t="shared" si="1"/>
        <v>0.55777054515866553</v>
      </c>
    </row>
    <row r="127" spans="1:5" x14ac:dyDescent="0.25">
      <c r="A127" s="133">
        <v>253</v>
      </c>
      <c r="B127" s="132" t="s">
        <v>213</v>
      </c>
      <c r="C127" s="82">
        <v>138</v>
      </c>
      <c r="D127" s="82">
        <v>80</v>
      </c>
      <c r="E127" s="131">
        <f t="shared" si="1"/>
        <v>0.57971014492753625</v>
      </c>
    </row>
    <row r="128" spans="1:5" x14ac:dyDescent="0.25">
      <c r="A128" s="133">
        <v>255</v>
      </c>
      <c r="B128" s="132" t="s">
        <v>212</v>
      </c>
      <c r="C128" s="82">
        <v>111</v>
      </c>
      <c r="D128" s="82">
        <v>49</v>
      </c>
      <c r="E128" s="131">
        <f t="shared" si="1"/>
        <v>0.44144144144144143</v>
      </c>
    </row>
    <row r="129" spans="1:5" x14ac:dyDescent="0.25">
      <c r="A129" s="133">
        <v>257</v>
      </c>
      <c r="B129" s="132" t="s">
        <v>211</v>
      </c>
      <c r="C129" s="82">
        <v>1912</v>
      </c>
      <c r="D129" s="82">
        <v>1089</v>
      </c>
      <c r="E129" s="131">
        <f t="shared" si="1"/>
        <v>0.56956066945606698</v>
      </c>
    </row>
    <row r="130" spans="1:5" x14ac:dyDescent="0.25">
      <c r="A130" s="133">
        <v>259</v>
      </c>
      <c r="B130" s="132" t="s">
        <v>210</v>
      </c>
      <c r="C130" s="82">
        <v>303</v>
      </c>
      <c r="D130" s="82">
        <v>175</v>
      </c>
      <c r="E130" s="131">
        <f t="shared" ref="E130:E193" si="2">D130/C130</f>
        <v>0.57755775577557755</v>
      </c>
    </row>
    <row r="131" spans="1:5" x14ac:dyDescent="0.25">
      <c r="A131" s="133">
        <v>261</v>
      </c>
      <c r="B131" s="132" t="s">
        <v>209</v>
      </c>
      <c r="C131" s="82">
        <v>3</v>
      </c>
      <c r="D131" s="82">
        <v>2</v>
      </c>
      <c r="E131" s="131">
        <f t="shared" si="2"/>
        <v>0.66666666666666663</v>
      </c>
    </row>
    <row r="132" spans="1:5" x14ac:dyDescent="0.25">
      <c r="A132" s="133">
        <v>263</v>
      </c>
      <c r="B132" s="132" t="s">
        <v>208</v>
      </c>
      <c r="C132" s="82">
        <v>7</v>
      </c>
      <c r="D132" s="82">
        <v>5</v>
      </c>
      <c r="E132" s="131">
        <f t="shared" si="2"/>
        <v>0.7142857142857143</v>
      </c>
    </row>
    <row r="133" spans="1:5" x14ac:dyDescent="0.25">
      <c r="A133" s="133">
        <v>265</v>
      </c>
      <c r="B133" s="132" t="s">
        <v>207</v>
      </c>
      <c r="C133" s="82">
        <v>362</v>
      </c>
      <c r="D133" s="82">
        <v>203</v>
      </c>
      <c r="E133" s="131">
        <f t="shared" si="2"/>
        <v>0.56077348066298338</v>
      </c>
    </row>
    <row r="134" spans="1:5" x14ac:dyDescent="0.25">
      <c r="A134" s="133">
        <v>267</v>
      </c>
      <c r="B134" s="132" t="s">
        <v>206</v>
      </c>
      <c r="C134" s="82">
        <v>26</v>
      </c>
      <c r="D134" s="82">
        <v>15</v>
      </c>
      <c r="E134" s="131">
        <f t="shared" si="2"/>
        <v>0.57692307692307687</v>
      </c>
    </row>
    <row r="135" spans="1:5" x14ac:dyDescent="0.25">
      <c r="A135" s="133">
        <v>269</v>
      </c>
      <c r="B135" s="132" t="s">
        <v>205</v>
      </c>
      <c r="C135" s="82">
        <v>1</v>
      </c>
      <c r="D135" s="82">
        <v>1</v>
      </c>
      <c r="E135" s="131">
        <f t="shared" si="2"/>
        <v>1</v>
      </c>
    </row>
    <row r="136" spans="1:5" x14ac:dyDescent="0.25">
      <c r="A136" s="133">
        <v>271</v>
      </c>
      <c r="B136" s="132" t="s">
        <v>204</v>
      </c>
      <c r="C136" s="82">
        <v>26</v>
      </c>
      <c r="D136" s="82">
        <v>17</v>
      </c>
      <c r="E136" s="131">
        <f t="shared" si="2"/>
        <v>0.65384615384615385</v>
      </c>
    </row>
    <row r="137" spans="1:5" x14ac:dyDescent="0.25">
      <c r="A137" s="133">
        <v>273</v>
      </c>
      <c r="B137" s="132" t="s">
        <v>203</v>
      </c>
      <c r="C137" s="82">
        <v>455</v>
      </c>
      <c r="D137" s="82">
        <v>265</v>
      </c>
      <c r="E137" s="131">
        <f t="shared" si="2"/>
        <v>0.58241758241758246</v>
      </c>
    </row>
    <row r="138" spans="1:5" x14ac:dyDescent="0.25">
      <c r="A138" s="133">
        <v>275</v>
      </c>
      <c r="B138" s="132" t="s">
        <v>202</v>
      </c>
      <c r="C138" s="82">
        <v>25</v>
      </c>
      <c r="D138" s="82">
        <v>15</v>
      </c>
      <c r="E138" s="131">
        <f t="shared" si="2"/>
        <v>0.6</v>
      </c>
    </row>
    <row r="139" spans="1:5" x14ac:dyDescent="0.25">
      <c r="A139" s="133">
        <v>277</v>
      </c>
      <c r="B139" s="132" t="s">
        <v>201</v>
      </c>
      <c r="C139" s="82">
        <v>1529</v>
      </c>
      <c r="D139" s="82">
        <v>797</v>
      </c>
      <c r="E139" s="131">
        <f t="shared" si="2"/>
        <v>0.52125572269457165</v>
      </c>
    </row>
    <row r="140" spans="1:5" x14ac:dyDescent="0.25">
      <c r="A140" s="133">
        <v>279</v>
      </c>
      <c r="B140" s="132" t="s">
        <v>200</v>
      </c>
      <c r="C140" s="82">
        <v>511</v>
      </c>
      <c r="D140" s="82">
        <v>118</v>
      </c>
      <c r="E140" s="131">
        <f t="shared" si="2"/>
        <v>0.2309197651663405</v>
      </c>
    </row>
    <row r="141" spans="1:5" x14ac:dyDescent="0.25">
      <c r="A141" s="133">
        <v>281</v>
      </c>
      <c r="B141" s="132" t="s">
        <v>199</v>
      </c>
      <c r="C141" s="82">
        <v>294</v>
      </c>
      <c r="D141" s="82">
        <v>146</v>
      </c>
      <c r="E141" s="131">
        <f t="shared" si="2"/>
        <v>0.49659863945578231</v>
      </c>
    </row>
    <row r="142" spans="1:5" x14ac:dyDescent="0.25">
      <c r="A142" s="133">
        <v>283</v>
      </c>
      <c r="B142" s="132" t="s">
        <v>198</v>
      </c>
      <c r="C142" s="82">
        <v>52</v>
      </c>
      <c r="D142" s="82">
        <v>23</v>
      </c>
      <c r="E142" s="131">
        <f t="shared" si="2"/>
        <v>0.44230769230769229</v>
      </c>
    </row>
    <row r="143" spans="1:5" x14ac:dyDescent="0.25">
      <c r="A143" s="133">
        <v>285</v>
      </c>
      <c r="B143" s="132" t="s">
        <v>197</v>
      </c>
      <c r="C143" s="82">
        <v>118</v>
      </c>
      <c r="D143" s="82">
        <v>62</v>
      </c>
      <c r="E143" s="131">
        <f t="shared" si="2"/>
        <v>0.52542372881355937</v>
      </c>
    </row>
    <row r="144" spans="1:5" x14ac:dyDescent="0.25">
      <c r="A144" s="133">
        <v>287</v>
      </c>
      <c r="B144" s="132" t="s">
        <v>196</v>
      </c>
      <c r="C144" s="82">
        <v>202</v>
      </c>
      <c r="D144" s="82">
        <v>119</v>
      </c>
      <c r="E144" s="131">
        <f t="shared" si="2"/>
        <v>0.58910891089108908</v>
      </c>
    </row>
    <row r="145" spans="1:5" x14ac:dyDescent="0.25">
      <c r="A145" s="133">
        <v>289</v>
      </c>
      <c r="B145" s="132" t="s">
        <v>195</v>
      </c>
      <c r="C145" s="82">
        <v>191</v>
      </c>
      <c r="D145" s="82">
        <v>117</v>
      </c>
      <c r="E145" s="131">
        <f t="shared" si="2"/>
        <v>0.61256544502617805</v>
      </c>
    </row>
    <row r="146" spans="1:5" x14ac:dyDescent="0.25">
      <c r="A146" s="133">
        <v>291</v>
      </c>
      <c r="B146" s="132" t="s">
        <v>194</v>
      </c>
      <c r="C146" s="82">
        <v>1581</v>
      </c>
      <c r="D146" s="82">
        <v>891</v>
      </c>
      <c r="E146" s="131">
        <f t="shared" si="2"/>
        <v>0.56356736242884253</v>
      </c>
    </row>
    <row r="147" spans="1:5" x14ac:dyDescent="0.25">
      <c r="A147" s="133">
        <v>293</v>
      </c>
      <c r="B147" s="132" t="s">
        <v>193</v>
      </c>
      <c r="C147" s="82">
        <v>265</v>
      </c>
      <c r="D147" s="82">
        <v>167</v>
      </c>
      <c r="E147" s="131">
        <f t="shared" si="2"/>
        <v>0.63018867924528299</v>
      </c>
    </row>
    <row r="148" spans="1:5" x14ac:dyDescent="0.25">
      <c r="A148" s="133">
        <v>295</v>
      </c>
      <c r="B148" s="132" t="s">
        <v>192</v>
      </c>
      <c r="C148" s="82">
        <v>3</v>
      </c>
      <c r="D148" s="82">
        <v>2</v>
      </c>
      <c r="E148" s="131">
        <f t="shared" si="2"/>
        <v>0.66666666666666663</v>
      </c>
    </row>
    <row r="149" spans="1:5" x14ac:dyDescent="0.25">
      <c r="A149" s="133">
        <v>297</v>
      </c>
      <c r="B149" s="132" t="s">
        <v>191</v>
      </c>
      <c r="C149" s="82">
        <v>68</v>
      </c>
      <c r="D149" s="82">
        <v>38</v>
      </c>
      <c r="E149" s="131">
        <f t="shared" si="2"/>
        <v>0.55882352941176472</v>
      </c>
    </row>
    <row r="150" spans="1:5" x14ac:dyDescent="0.25">
      <c r="A150" s="133">
        <v>299</v>
      </c>
      <c r="B150" s="132" t="s">
        <v>190</v>
      </c>
      <c r="C150" s="82">
        <v>184</v>
      </c>
      <c r="D150" s="82">
        <v>113</v>
      </c>
      <c r="E150" s="131">
        <f t="shared" si="2"/>
        <v>0.61413043478260865</v>
      </c>
    </row>
    <row r="151" spans="1:5" x14ac:dyDescent="0.25">
      <c r="A151" s="133">
        <v>301</v>
      </c>
      <c r="B151" s="132" t="s">
        <v>189</v>
      </c>
      <c r="C151" s="82">
        <v>1</v>
      </c>
      <c r="D151" s="82">
        <v>0</v>
      </c>
      <c r="E151" s="131">
        <f t="shared" si="2"/>
        <v>0</v>
      </c>
    </row>
    <row r="152" spans="1:5" x14ac:dyDescent="0.25">
      <c r="A152" s="133">
        <v>303</v>
      </c>
      <c r="B152" s="132" t="s">
        <v>188</v>
      </c>
      <c r="C152" s="82">
        <v>3009</v>
      </c>
      <c r="D152" s="82">
        <v>1457</v>
      </c>
      <c r="E152" s="131">
        <f t="shared" si="2"/>
        <v>0.48421402459288798</v>
      </c>
    </row>
    <row r="153" spans="1:5" x14ac:dyDescent="0.25">
      <c r="A153" s="133">
        <v>305</v>
      </c>
      <c r="B153" s="132" t="s">
        <v>187</v>
      </c>
      <c r="C153" s="82">
        <v>80</v>
      </c>
      <c r="D153" s="82">
        <v>52</v>
      </c>
      <c r="E153" s="131">
        <f t="shared" si="2"/>
        <v>0.65</v>
      </c>
    </row>
    <row r="154" spans="1:5" x14ac:dyDescent="0.25">
      <c r="A154" s="133">
        <v>307</v>
      </c>
      <c r="B154" s="132" t="s">
        <v>186</v>
      </c>
      <c r="C154" s="82">
        <v>97</v>
      </c>
      <c r="D154" s="82">
        <v>51</v>
      </c>
      <c r="E154" s="131">
        <f t="shared" si="2"/>
        <v>0.52577319587628868</v>
      </c>
    </row>
    <row r="155" spans="1:5" x14ac:dyDescent="0.25">
      <c r="A155" s="133">
        <v>309</v>
      </c>
      <c r="B155" s="132" t="s">
        <v>185</v>
      </c>
      <c r="C155" s="82">
        <v>3473</v>
      </c>
      <c r="D155" s="82">
        <v>1999</v>
      </c>
      <c r="E155" s="131">
        <f t="shared" si="2"/>
        <v>0.57558306939245607</v>
      </c>
    </row>
    <row r="156" spans="1:5" x14ac:dyDescent="0.25">
      <c r="A156" s="133">
        <v>311</v>
      </c>
      <c r="B156" s="132" t="s">
        <v>184</v>
      </c>
      <c r="C156" s="82">
        <v>3</v>
      </c>
      <c r="D156" s="82">
        <v>3</v>
      </c>
      <c r="E156" s="131">
        <f t="shared" si="2"/>
        <v>1</v>
      </c>
    </row>
    <row r="157" spans="1:5" x14ac:dyDescent="0.25">
      <c r="A157" s="133">
        <v>313</v>
      </c>
      <c r="B157" s="132" t="s">
        <v>183</v>
      </c>
      <c r="C157" s="82">
        <v>128</v>
      </c>
      <c r="D157" s="82">
        <v>74</v>
      </c>
      <c r="E157" s="131">
        <f t="shared" si="2"/>
        <v>0.578125</v>
      </c>
    </row>
    <row r="158" spans="1:5" x14ac:dyDescent="0.25">
      <c r="A158" s="133">
        <v>315</v>
      </c>
      <c r="B158" s="132" t="s">
        <v>182</v>
      </c>
      <c r="C158" s="82">
        <v>167</v>
      </c>
      <c r="D158" s="82">
        <v>101</v>
      </c>
      <c r="E158" s="131">
        <f t="shared" si="2"/>
        <v>0.60479041916167664</v>
      </c>
    </row>
    <row r="159" spans="1:5" x14ac:dyDescent="0.25">
      <c r="A159" s="133">
        <v>317</v>
      </c>
      <c r="B159" s="132" t="s">
        <v>181</v>
      </c>
      <c r="C159" s="82">
        <v>28</v>
      </c>
      <c r="D159" s="82">
        <v>18</v>
      </c>
      <c r="E159" s="131">
        <f t="shared" si="2"/>
        <v>0.6428571428571429</v>
      </c>
    </row>
    <row r="160" spans="1:5" x14ac:dyDescent="0.25">
      <c r="A160" s="133">
        <v>319</v>
      </c>
      <c r="B160" s="132" t="s">
        <v>180</v>
      </c>
      <c r="C160" s="82">
        <v>30</v>
      </c>
      <c r="D160" s="82">
        <v>19</v>
      </c>
      <c r="E160" s="131">
        <f t="shared" si="2"/>
        <v>0.6333333333333333</v>
      </c>
    </row>
    <row r="161" spans="1:5" x14ac:dyDescent="0.25">
      <c r="A161" s="133">
        <v>321</v>
      </c>
      <c r="B161" s="132" t="s">
        <v>179</v>
      </c>
      <c r="C161" s="82">
        <v>904</v>
      </c>
      <c r="D161" s="82">
        <v>581</v>
      </c>
      <c r="E161" s="131">
        <f t="shared" si="2"/>
        <v>0.64269911504424782</v>
      </c>
    </row>
    <row r="162" spans="1:5" x14ac:dyDescent="0.25">
      <c r="A162" s="133">
        <v>323</v>
      </c>
      <c r="B162" s="132" t="s">
        <v>178</v>
      </c>
      <c r="C162" s="82">
        <v>1313</v>
      </c>
      <c r="D162" s="82">
        <v>770</v>
      </c>
      <c r="E162" s="131">
        <f t="shared" si="2"/>
        <v>0.58644325971058642</v>
      </c>
    </row>
    <row r="163" spans="1:5" x14ac:dyDescent="0.25">
      <c r="A163" s="133">
        <v>325</v>
      </c>
      <c r="B163" s="132" t="s">
        <v>177</v>
      </c>
      <c r="C163" s="82">
        <v>506</v>
      </c>
      <c r="D163" s="82">
        <v>291</v>
      </c>
      <c r="E163" s="131">
        <f t="shared" si="2"/>
        <v>0.57509881422924902</v>
      </c>
    </row>
    <row r="164" spans="1:5" x14ac:dyDescent="0.25">
      <c r="A164" s="133">
        <v>327</v>
      </c>
      <c r="B164" s="132" t="s">
        <v>176</v>
      </c>
      <c r="C164" s="82">
        <v>11</v>
      </c>
      <c r="D164" s="82">
        <v>6</v>
      </c>
      <c r="E164" s="131">
        <f t="shared" si="2"/>
        <v>0.54545454545454541</v>
      </c>
    </row>
    <row r="165" spans="1:5" x14ac:dyDescent="0.25">
      <c r="A165" s="133">
        <v>329</v>
      </c>
      <c r="B165" s="132" t="s">
        <v>175</v>
      </c>
      <c r="C165" s="82">
        <v>640</v>
      </c>
      <c r="D165" s="82">
        <v>310</v>
      </c>
      <c r="E165" s="131">
        <f t="shared" si="2"/>
        <v>0.484375</v>
      </c>
    </row>
    <row r="166" spans="1:5" x14ac:dyDescent="0.25">
      <c r="A166" s="133">
        <v>331</v>
      </c>
      <c r="B166" s="132" t="s">
        <v>174</v>
      </c>
      <c r="C166" s="82">
        <v>364</v>
      </c>
      <c r="D166" s="82">
        <v>222</v>
      </c>
      <c r="E166" s="131">
        <f t="shared" si="2"/>
        <v>0.60989010989010994</v>
      </c>
    </row>
    <row r="167" spans="1:5" x14ac:dyDescent="0.25">
      <c r="A167" s="133">
        <v>333</v>
      </c>
      <c r="B167" s="132" t="s">
        <v>173</v>
      </c>
      <c r="C167" s="82">
        <v>30</v>
      </c>
      <c r="D167" s="82">
        <v>17</v>
      </c>
      <c r="E167" s="131">
        <f t="shared" si="2"/>
        <v>0.56666666666666665</v>
      </c>
    </row>
    <row r="168" spans="1:5" x14ac:dyDescent="0.25">
      <c r="A168" s="133">
        <v>335</v>
      </c>
      <c r="B168" s="132" t="s">
        <v>172</v>
      </c>
      <c r="C168" s="82">
        <v>44</v>
      </c>
      <c r="D168" s="82">
        <v>27</v>
      </c>
      <c r="E168" s="131">
        <f t="shared" si="2"/>
        <v>0.61363636363636365</v>
      </c>
    </row>
    <row r="169" spans="1:5" x14ac:dyDescent="0.25">
      <c r="A169" s="133">
        <v>337</v>
      </c>
      <c r="B169" s="132" t="s">
        <v>171</v>
      </c>
      <c r="C169" s="82">
        <v>206</v>
      </c>
      <c r="D169" s="82">
        <v>86</v>
      </c>
      <c r="E169" s="131">
        <f t="shared" si="2"/>
        <v>0.41747572815533979</v>
      </c>
    </row>
    <row r="170" spans="1:5" x14ac:dyDescent="0.25">
      <c r="A170" s="133">
        <v>339</v>
      </c>
      <c r="B170" s="132" t="s">
        <v>170</v>
      </c>
      <c r="C170" s="82">
        <v>5933</v>
      </c>
      <c r="D170" s="82">
        <v>3409</v>
      </c>
      <c r="E170" s="131">
        <f t="shared" si="2"/>
        <v>0.57458284173268159</v>
      </c>
    </row>
    <row r="171" spans="1:5" x14ac:dyDescent="0.25">
      <c r="A171" s="133">
        <v>341</v>
      </c>
      <c r="B171" s="132" t="s">
        <v>169</v>
      </c>
      <c r="C171" s="82">
        <v>132</v>
      </c>
      <c r="D171" s="82">
        <v>52</v>
      </c>
      <c r="E171" s="131">
        <f t="shared" si="2"/>
        <v>0.39393939393939392</v>
      </c>
    </row>
    <row r="172" spans="1:5" x14ac:dyDescent="0.25">
      <c r="A172" s="133">
        <v>343</v>
      </c>
      <c r="B172" s="132" t="s">
        <v>168</v>
      </c>
      <c r="C172" s="82">
        <v>295</v>
      </c>
      <c r="D172" s="82">
        <v>206</v>
      </c>
      <c r="E172" s="131">
        <f t="shared" si="2"/>
        <v>0.69830508474576269</v>
      </c>
    </row>
    <row r="173" spans="1:5" x14ac:dyDescent="0.25">
      <c r="A173" s="133">
        <v>345</v>
      </c>
      <c r="B173" s="132" t="s">
        <v>167</v>
      </c>
      <c r="C173" s="82">
        <v>10</v>
      </c>
      <c r="D173" s="82">
        <v>6</v>
      </c>
      <c r="E173" s="131">
        <f t="shared" si="2"/>
        <v>0.6</v>
      </c>
    </row>
    <row r="174" spans="1:5" x14ac:dyDescent="0.25">
      <c r="A174" s="133">
        <v>347</v>
      </c>
      <c r="B174" s="132" t="s">
        <v>166</v>
      </c>
      <c r="C174" s="82">
        <v>731</v>
      </c>
      <c r="D174" s="82">
        <v>339</v>
      </c>
      <c r="E174" s="131">
        <f t="shared" si="2"/>
        <v>0.4637482900136799</v>
      </c>
    </row>
    <row r="175" spans="1:5" x14ac:dyDescent="0.25">
      <c r="A175" s="133">
        <v>349</v>
      </c>
      <c r="B175" s="132" t="s">
        <v>165</v>
      </c>
      <c r="C175" s="82">
        <v>904</v>
      </c>
      <c r="D175" s="82">
        <v>475</v>
      </c>
      <c r="E175" s="131">
        <f t="shared" si="2"/>
        <v>0.52544247787610621</v>
      </c>
    </row>
    <row r="176" spans="1:5" x14ac:dyDescent="0.25">
      <c r="A176" s="133">
        <v>351</v>
      </c>
      <c r="B176" s="132" t="s">
        <v>164</v>
      </c>
      <c r="C176" s="82">
        <v>355</v>
      </c>
      <c r="D176" s="82">
        <v>179</v>
      </c>
      <c r="E176" s="131">
        <f t="shared" si="2"/>
        <v>0.50422535211267605</v>
      </c>
    </row>
    <row r="177" spans="1:5" x14ac:dyDescent="0.25">
      <c r="A177" s="133">
        <v>353</v>
      </c>
      <c r="B177" s="132" t="s">
        <v>163</v>
      </c>
      <c r="C177" s="82">
        <v>174</v>
      </c>
      <c r="D177" s="82">
        <v>81</v>
      </c>
      <c r="E177" s="131">
        <f t="shared" si="2"/>
        <v>0.46551724137931033</v>
      </c>
    </row>
    <row r="178" spans="1:5" x14ac:dyDescent="0.25">
      <c r="A178" s="133">
        <v>355</v>
      </c>
      <c r="B178" s="132" t="s">
        <v>162</v>
      </c>
      <c r="C178" s="82">
        <v>4997</v>
      </c>
      <c r="D178" s="82">
        <v>2935</v>
      </c>
      <c r="E178" s="131">
        <f t="shared" si="2"/>
        <v>0.58735241144686812</v>
      </c>
    </row>
    <row r="179" spans="1:5" x14ac:dyDescent="0.25">
      <c r="A179" s="133">
        <v>357</v>
      </c>
      <c r="B179" s="132" t="s">
        <v>161</v>
      </c>
      <c r="C179" s="82">
        <v>24</v>
      </c>
      <c r="D179" s="82">
        <v>12</v>
      </c>
      <c r="E179" s="131">
        <f t="shared" si="2"/>
        <v>0.5</v>
      </c>
    </row>
    <row r="180" spans="1:5" x14ac:dyDescent="0.25">
      <c r="A180" s="133">
        <v>359</v>
      </c>
      <c r="B180" s="132" t="s">
        <v>160</v>
      </c>
      <c r="C180" s="82">
        <v>7</v>
      </c>
      <c r="D180" s="82">
        <v>5</v>
      </c>
      <c r="E180" s="131">
        <f t="shared" si="2"/>
        <v>0.7142857142857143</v>
      </c>
    </row>
    <row r="181" spans="1:5" x14ac:dyDescent="0.25">
      <c r="A181" s="133">
        <v>361</v>
      </c>
      <c r="B181" s="132" t="s">
        <v>159</v>
      </c>
      <c r="C181" s="82">
        <v>2440</v>
      </c>
      <c r="D181" s="82">
        <v>1267</v>
      </c>
      <c r="E181" s="131">
        <f t="shared" si="2"/>
        <v>0.5192622950819672</v>
      </c>
    </row>
    <row r="182" spans="1:5" x14ac:dyDescent="0.25">
      <c r="A182" s="133">
        <v>363</v>
      </c>
      <c r="B182" s="132" t="s">
        <v>158</v>
      </c>
      <c r="C182" s="82">
        <v>379</v>
      </c>
      <c r="D182" s="82">
        <v>234</v>
      </c>
      <c r="E182" s="131">
        <f t="shared" si="2"/>
        <v>0.61741424802110823</v>
      </c>
    </row>
    <row r="183" spans="1:5" x14ac:dyDescent="0.25">
      <c r="A183" s="133">
        <v>365</v>
      </c>
      <c r="B183" s="132" t="s">
        <v>157</v>
      </c>
      <c r="C183" s="82">
        <v>366</v>
      </c>
      <c r="D183" s="82">
        <v>206</v>
      </c>
      <c r="E183" s="131">
        <f t="shared" si="2"/>
        <v>0.56284153005464477</v>
      </c>
    </row>
    <row r="184" spans="1:5" x14ac:dyDescent="0.25">
      <c r="A184" s="133">
        <v>367</v>
      </c>
      <c r="B184" s="132" t="s">
        <v>156</v>
      </c>
      <c r="C184" s="82">
        <v>1362</v>
      </c>
      <c r="D184" s="82">
        <v>769</v>
      </c>
      <c r="E184" s="131">
        <f t="shared" si="2"/>
        <v>0.56461086637298086</v>
      </c>
    </row>
    <row r="185" spans="1:5" x14ac:dyDescent="0.25">
      <c r="A185" s="133">
        <v>369</v>
      </c>
      <c r="B185" s="132" t="s">
        <v>155</v>
      </c>
      <c r="C185" s="82">
        <v>19</v>
      </c>
      <c r="D185" s="82">
        <v>12</v>
      </c>
      <c r="E185" s="131">
        <f t="shared" si="2"/>
        <v>0.63157894736842102</v>
      </c>
    </row>
    <row r="186" spans="1:5" x14ac:dyDescent="0.25">
      <c r="A186" s="133">
        <v>371</v>
      </c>
      <c r="B186" s="132" t="s">
        <v>154</v>
      </c>
      <c r="C186" s="82">
        <v>125</v>
      </c>
      <c r="D186" s="82">
        <v>55</v>
      </c>
      <c r="E186" s="131">
        <f t="shared" si="2"/>
        <v>0.44</v>
      </c>
    </row>
    <row r="187" spans="1:5" x14ac:dyDescent="0.25">
      <c r="A187" s="133">
        <v>373</v>
      </c>
      <c r="B187" s="132" t="s">
        <v>153</v>
      </c>
      <c r="C187" s="82">
        <v>594</v>
      </c>
      <c r="D187" s="82">
        <v>327</v>
      </c>
      <c r="E187" s="131">
        <f t="shared" si="2"/>
        <v>0.5505050505050505</v>
      </c>
    </row>
    <row r="188" spans="1:5" x14ac:dyDescent="0.25">
      <c r="A188" s="133">
        <v>375</v>
      </c>
      <c r="B188" s="132" t="s">
        <v>152</v>
      </c>
      <c r="C188" s="82">
        <v>1421</v>
      </c>
      <c r="D188" s="82">
        <v>695</v>
      </c>
      <c r="E188" s="131">
        <f t="shared" si="2"/>
        <v>0.48909218859957776</v>
      </c>
    </row>
    <row r="189" spans="1:5" x14ac:dyDescent="0.25">
      <c r="A189" s="133">
        <v>377</v>
      </c>
      <c r="B189" s="132" t="s">
        <v>151</v>
      </c>
      <c r="C189" s="82">
        <v>305</v>
      </c>
      <c r="D189" s="82">
        <v>118</v>
      </c>
      <c r="E189" s="131">
        <f t="shared" si="2"/>
        <v>0.38688524590163936</v>
      </c>
    </row>
    <row r="190" spans="1:5" x14ac:dyDescent="0.25">
      <c r="A190" s="133">
        <v>379</v>
      </c>
      <c r="B190" s="132" t="s">
        <v>150</v>
      </c>
      <c r="C190" s="82">
        <v>155</v>
      </c>
      <c r="D190" s="82">
        <v>101</v>
      </c>
      <c r="E190" s="131">
        <f t="shared" si="2"/>
        <v>0.65161290322580645</v>
      </c>
    </row>
    <row r="191" spans="1:5" x14ac:dyDescent="0.25">
      <c r="A191" s="133">
        <v>381</v>
      </c>
      <c r="B191" s="132" t="s">
        <v>149</v>
      </c>
      <c r="C191" s="82">
        <v>768</v>
      </c>
      <c r="D191" s="82">
        <v>360</v>
      </c>
      <c r="E191" s="131">
        <f t="shared" si="2"/>
        <v>0.46875</v>
      </c>
    </row>
    <row r="192" spans="1:5" x14ac:dyDescent="0.25">
      <c r="A192" s="133">
        <v>383</v>
      </c>
      <c r="B192" s="132" t="s">
        <v>148</v>
      </c>
      <c r="C192" s="82">
        <v>5</v>
      </c>
      <c r="D192" s="82">
        <v>2</v>
      </c>
      <c r="E192" s="131">
        <f t="shared" si="2"/>
        <v>0.4</v>
      </c>
    </row>
    <row r="193" spans="1:5" x14ac:dyDescent="0.25">
      <c r="A193" s="133">
        <v>385</v>
      </c>
      <c r="B193" s="132" t="s">
        <v>147</v>
      </c>
      <c r="C193" s="82">
        <v>34</v>
      </c>
      <c r="D193" s="82">
        <v>17</v>
      </c>
      <c r="E193" s="131">
        <f t="shared" si="2"/>
        <v>0.5</v>
      </c>
    </row>
    <row r="194" spans="1:5" x14ac:dyDescent="0.25">
      <c r="A194" s="133">
        <v>387</v>
      </c>
      <c r="B194" s="132" t="s">
        <v>146</v>
      </c>
      <c r="C194" s="82">
        <v>342</v>
      </c>
      <c r="D194" s="82">
        <v>180</v>
      </c>
      <c r="E194" s="131">
        <f t="shared" ref="E194:E256" si="3">D194/C194</f>
        <v>0.52631578947368418</v>
      </c>
    </row>
    <row r="195" spans="1:5" x14ac:dyDescent="0.25">
      <c r="A195" s="133">
        <v>389</v>
      </c>
      <c r="B195" s="132" t="s">
        <v>145</v>
      </c>
      <c r="C195" s="82">
        <v>149</v>
      </c>
      <c r="D195" s="82">
        <v>92</v>
      </c>
      <c r="E195" s="131">
        <f t="shared" si="3"/>
        <v>0.6174496644295302</v>
      </c>
    </row>
    <row r="196" spans="1:5" x14ac:dyDescent="0.25">
      <c r="A196" s="133">
        <v>391</v>
      </c>
      <c r="B196" s="132" t="s">
        <v>144</v>
      </c>
      <c r="C196" s="82">
        <v>74</v>
      </c>
      <c r="D196" s="82">
        <v>46</v>
      </c>
      <c r="E196" s="131">
        <f t="shared" si="3"/>
        <v>0.6216216216216216</v>
      </c>
    </row>
    <row r="197" spans="1:5" x14ac:dyDescent="0.25">
      <c r="A197" s="133">
        <v>393</v>
      </c>
      <c r="B197" s="132" t="s">
        <v>143</v>
      </c>
      <c r="C197" s="82">
        <v>6</v>
      </c>
      <c r="D197" s="82">
        <v>4</v>
      </c>
      <c r="E197" s="131">
        <f t="shared" si="3"/>
        <v>0.66666666666666663</v>
      </c>
    </row>
    <row r="198" spans="1:5" x14ac:dyDescent="0.25">
      <c r="A198" s="133">
        <v>395</v>
      </c>
      <c r="B198" s="132" t="s">
        <v>142</v>
      </c>
      <c r="C198" s="82">
        <v>253</v>
      </c>
      <c r="D198" s="82">
        <v>167</v>
      </c>
      <c r="E198" s="131">
        <f t="shared" si="3"/>
        <v>0.66007905138339917</v>
      </c>
    </row>
    <row r="199" spans="1:5" x14ac:dyDescent="0.25">
      <c r="A199" s="133">
        <v>397</v>
      </c>
      <c r="B199" s="132" t="s">
        <v>141</v>
      </c>
      <c r="C199" s="82">
        <v>1151</v>
      </c>
      <c r="D199" s="82">
        <v>672</v>
      </c>
      <c r="E199" s="131">
        <f t="shared" si="3"/>
        <v>0.58384013900955689</v>
      </c>
    </row>
    <row r="200" spans="1:5" x14ac:dyDescent="0.25">
      <c r="A200" s="133">
        <v>399</v>
      </c>
      <c r="B200" s="132" t="s">
        <v>140</v>
      </c>
      <c r="C200" s="82">
        <v>78</v>
      </c>
      <c r="D200" s="82">
        <v>54</v>
      </c>
      <c r="E200" s="131">
        <f t="shared" si="3"/>
        <v>0.69230769230769229</v>
      </c>
    </row>
    <row r="201" spans="1:5" x14ac:dyDescent="0.25">
      <c r="A201" s="133">
        <v>401</v>
      </c>
      <c r="B201" s="132" t="s">
        <v>139</v>
      </c>
      <c r="C201" s="82">
        <v>687</v>
      </c>
      <c r="D201" s="82">
        <v>346</v>
      </c>
      <c r="E201" s="131">
        <f t="shared" si="3"/>
        <v>0.50363901018922852</v>
      </c>
    </row>
    <row r="202" spans="1:5" x14ac:dyDescent="0.25">
      <c r="A202" s="133">
        <v>403</v>
      </c>
      <c r="B202" s="132" t="s">
        <v>138</v>
      </c>
      <c r="C202" s="82">
        <v>266</v>
      </c>
      <c r="D202" s="82">
        <v>115</v>
      </c>
      <c r="E202" s="131">
        <f t="shared" si="3"/>
        <v>0.43233082706766918</v>
      </c>
    </row>
    <row r="203" spans="1:5" x14ac:dyDescent="0.25">
      <c r="A203" s="133">
        <v>405</v>
      </c>
      <c r="B203" s="132" t="s">
        <v>137</v>
      </c>
      <c r="C203" s="82">
        <v>175</v>
      </c>
      <c r="D203" s="82">
        <v>113</v>
      </c>
      <c r="E203" s="131">
        <f t="shared" si="3"/>
        <v>0.64571428571428569</v>
      </c>
    </row>
    <row r="204" spans="1:5" x14ac:dyDescent="0.25">
      <c r="A204" s="133">
        <v>407</v>
      </c>
      <c r="B204" s="132" t="s">
        <v>136</v>
      </c>
      <c r="C204" s="82">
        <v>405</v>
      </c>
      <c r="D204" s="82">
        <v>244</v>
      </c>
      <c r="E204" s="131">
        <f t="shared" si="3"/>
        <v>0.60246913580246919</v>
      </c>
    </row>
    <row r="205" spans="1:5" x14ac:dyDescent="0.25">
      <c r="A205" s="133">
        <v>409</v>
      </c>
      <c r="B205" s="132" t="s">
        <v>135</v>
      </c>
      <c r="C205" s="82">
        <v>986</v>
      </c>
      <c r="D205" s="82">
        <v>589</v>
      </c>
      <c r="E205" s="131">
        <f t="shared" si="3"/>
        <v>0.5973630831643002</v>
      </c>
    </row>
    <row r="206" spans="1:5" x14ac:dyDescent="0.25">
      <c r="A206" s="133">
        <v>411</v>
      </c>
      <c r="B206" s="132" t="s">
        <v>134</v>
      </c>
      <c r="C206" s="82">
        <v>44</v>
      </c>
      <c r="D206" s="82">
        <v>27</v>
      </c>
      <c r="E206" s="131">
        <f t="shared" si="3"/>
        <v>0.61363636363636365</v>
      </c>
    </row>
    <row r="207" spans="1:5" x14ac:dyDescent="0.25">
      <c r="A207" s="133">
        <v>413</v>
      </c>
      <c r="B207" s="132" t="s">
        <v>133</v>
      </c>
      <c r="C207" s="82">
        <v>14</v>
      </c>
      <c r="D207" s="82">
        <v>7</v>
      </c>
      <c r="E207" s="131">
        <f t="shared" si="3"/>
        <v>0.5</v>
      </c>
    </row>
    <row r="208" spans="1:5" x14ac:dyDescent="0.25">
      <c r="A208" s="133">
        <v>415</v>
      </c>
      <c r="B208" s="132" t="s">
        <v>132</v>
      </c>
      <c r="C208" s="82">
        <v>113</v>
      </c>
      <c r="D208" s="82">
        <v>46</v>
      </c>
      <c r="E208" s="131">
        <f t="shared" si="3"/>
        <v>0.40707964601769914</v>
      </c>
    </row>
    <row r="209" spans="1:5" x14ac:dyDescent="0.25">
      <c r="A209" s="133">
        <v>417</v>
      </c>
      <c r="B209" s="132" t="s">
        <v>131</v>
      </c>
      <c r="C209" s="82">
        <v>26</v>
      </c>
      <c r="D209" s="82">
        <v>12</v>
      </c>
      <c r="E209" s="131">
        <f t="shared" si="3"/>
        <v>0.46153846153846156</v>
      </c>
    </row>
    <row r="210" spans="1:5" x14ac:dyDescent="0.25">
      <c r="A210" s="133">
        <v>419</v>
      </c>
      <c r="B210" s="132" t="s">
        <v>130</v>
      </c>
      <c r="C210" s="82">
        <v>462</v>
      </c>
      <c r="D210" s="82">
        <v>227</v>
      </c>
      <c r="E210" s="131">
        <f t="shared" si="3"/>
        <v>0.49134199134199136</v>
      </c>
    </row>
    <row r="211" spans="1:5" x14ac:dyDescent="0.25">
      <c r="A211" s="133">
        <v>421</v>
      </c>
      <c r="B211" s="132" t="s">
        <v>129</v>
      </c>
      <c r="C211" s="82">
        <v>5</v>
      </c>
      <c r="D211" s="82">
        <v>4</v>
      </c>
      <c r="E211" s="131">
        <f t="shared" si="3"/>
        <v>0.8</v>
      </c>
    </row>
    <row r="212" spans="1:5" x14ac:dyDescent="0.25">
      <c r="A212" s="133">
        <v>423</v>
      </c>
      <c r="B212" s="132" t="s">
        <v>128</v>
      </c>
      <c r="C212" s="82">
        <v>3149</v>
      </c>
      <c r="D212" s="82">
        <v>1877</v>
      </c>
      <c r="E212" s="131">
        <f t="shared" si="3"/>
        <v>0.59606224198158142</v>
      </c>
    </row>
    <row r="213" spans="1:5" x14ac:dyDescent="0.25">
      <c r="A213" s="133">
        <v>425</v>
      </c>
      <c r="B213" s="132" t="s">
        <v>127</v>
      </c>
      <c r="C213" s="82">
        <v>112</v>
      </c>
      <c r="D213" s="82">
        <v>70</v>
      </c>
      <c r="E213" s="131">
        <f t="shared" si="3"/>
        <v>0.625</v>
      </c>
    </row>
    <row r="214" spans="1:5" x14ac:dyDescent="0.25">
      <c r="A214" s="133">
        <v>427</v>
      </c>
      <c r="B214" s="132" t="s">
        <v>126</v>
      </c>
      <c r="C214" s="82">
        <v>2210</v>
      </c>
      <c r="D214" s="82">
        <v>1228</v>
      </c>
      <c r="E214" s="131">
        <f t="shared" si="3"/>
        <v>0.55565610859728509</v>
      </c>
    </row>
    <row r="215" spans="1:5" x14ac:dyDescent="0.25">
      <c r="A215" s="133">
        <v>429</v>
      </c>
      <c r="B215" s="132" t="s">
        <v>125</v>
      </c>
      <c r="C215" s="82">
        <v>111</v>
      </c>
      <c r="D215" s="82">
        <v>76</v>
      </c>
      <c r="E215" s="131">
        <f t="shared" si="3"/>
        <v>0.68468468468468469</v>
      </c>
    </row>
    <row r="216" spans="1:5" x14ac:dyDescent="0.25">
      <c r="A216" s="133">
        <v>433</v>
      </c>
      <c r="B216" s="132" t="s">
        <v>124</v>
      </c>
      <c r="C216" s="82">
        <v>6</v>
      </c>
      <c r="D216" s="82">
        <v>4</v>
      </c>
      <c r="E216" s="131">
        <f t="shared" si="3"/>
        <v>0.66666666666666663</v>
      </c>
    </row>
    <row r="217" spans="1:5" x14ac:dyDescent="0.25">
      <c r="A217" s="133">
        <v>435</v>
      </c>
      <c r="B217" s="132" t="s">
        <v>123</v>
      </c>
      <c r="C217" s="82">
        <v>14</v>
      </c>
      <c r="D217" s="82">
        <v>7</v>
      </c>
      <c r="E217" s="131">
        <f t="shared" si="3"/>
        <v>0.5</v>
      </c>
    </row>
    <row r="218" spans="1:5" x14ac:dyDescent="0.25">
      <c r="A218" s="133">
        <v>437</v>
      </c>
      <c r="B218" s="132" t="s">
        <v>122</v>
      </c>
      <c r="C218" s="82">
        <v>64</v>
      </c>
      <c r="D218" s="82">
        <v>30</v>
      </c>
      <c r="E218" s="131">
        <f t="shared" si="3"/>
        <v>0.46875</v>
      </c>
    </row>
    <row r="219" spans="1:5" x14ac:dyDescent="0.25">
      <c r="A219" s="133">
        <v>439</v>
      </c>
      <c r="B219" s="132" t="s">
        <v>121</v>
      </c>
      <c r="C219" s="82">
        <v>32828</v>
      </c>
      <c r="D219" s="82">
        <v>19480</v>
      </c>
      <c r="E219" s="131">
        <f t="shared" si="3"/>
        <v>0.59339588156451806</v>
      </c>
    </row>
    <row r="220" spans="1:5" x14ac:dyDescent="0.25">
      <c r="A220" s="133">
        <v>441</v>
      </c>
      <c r="B220" s="132" t="s">
        <v>120</v>
      </c>
      <c r="C220" s="82">
        <v>1398</v>
      </c>
      <c r="D220" s="82">
        <v>727</v>
      </c>
      <c r="E220" s="131">
        <f t="shared" si="3"/>
        <v>0.52002861230329045</v>
      </c>
    </row>
    <row r="221" spans="1:5" x14ac:dyDescent="0.25">
      <c r="A221" s="133">
        <v>443</v>
      </c>
      <c r="B221" s="132" t="s">
        <v>119</v>
      </c>
      <c r="C221" s="82">
        <v>6</v>
      </c>
      <c r="D221" s="82">
        <v>4</v>
      </c>
      <c r="E221" s="131">
        <f t="shared" si="3"/>
        <v>0.66666666666666663</v>
      </c>
    </row>
    <row r="222" spans="1:5" x14ac:dyDescent="0.25">
      <c r="A222" s="133">
        <v>445</v>
      </c>
      <c r="B222" s="132" t="s">
        <v>118</v>
      </c>
      <c r="C222" s="82">
        <v>168</v>
      </c>
      <c r="D222" s="82">
        <v>90</v>
      </c>
      <c r="E222" s="131">
        <f t="shared" si="3"/>
        <v>0.5357142857142857</v>
      </c>
    </row>
    <row r="223" spans="1:5" x14ac:dyDescent="0.25">
      <c r="A223" s="133">
        <v>447</v>
      </c>
      <c r="B223" s="132" t="s">
        <v>117</v>
      </c>
      <c r="C223" s="82">
        <v>14</v>
      </c>
      <c r="D223" s="82">
        <v>10</v>
      </c>
      <c r="E223" s="131">
        <f t="shared" si="3"/>
        <v>0.7142857142857143</v>
      </c>
    </row>
    <row r="224" spans="1:5" x14ac:dyDescent="0.25">
      <c r="A224" s="133">
        <v>449</v>
      </c>
      <c r="B224" s="132" t="s">
        <v>116</v>
      </c>
      <c r="C224" s="82">
        <v>410</v>
      </c>
      <c r="D224" s="82">
        <v>237</v>
      </c>
      <c r="E224" s="131">
        <f t="shared" si="3"/>
        <v>0.57804878048780484</v>
      </c>
    </row>
    <row r="225" spans="1:5" x14ac:dyDescent="0.25">
      <c r="A225" s="133">
        <v>451</v>
      </c>
      <c r="B225" s="132" t="s">
        <v>115</v>
      </c>
      <c r="C225" s="82">
        <v>910</v>
      </c>
      <c r="D225" s="82">
        <v>511</v>
      </c>
      <c r="E225" s="131">
        <f t="shared" si="3"/>
        <v>0.56153846153846154</v>
      </c>
    </row>
    <row r="226" spans="1:5" x14ac:dyDescent="0.25">
      <c r="A226" s="133">
        <v>453</v>
      </c>
      <c r="B226" s="132" t="s">
        <v>114</v>
      </c>
      <c r="C226" s="82">
        <v>15684</v>
      </c>
      <c r="D226" s="82">
        <v>9008</v>
      </c>
      <c r="E226" s="131">
        <f t="shared" si="3"/>
        <v>0.57434327977556743</v>
      </c>
    </row>
    <row r="227" spans="1:5" x14ac:dyDescent="0.25">
      <c r="A227" s="133">
        <v>455</v>
      </c>
      <c r="B227" s="132" t="s">
        <v>113</v>
      </c>
      <c r="C227" s="82">
        <v>172</v>
      </c>
      <c r="D227" s="82">
        <v>108</v>
      </c>
      <c r="E227" s="131">
        <f t="shared" si="3"/>
        <v>0.62790697674418605</v>
      </c>
    </row>
    <row r="228" spans="1:5" x14ac:dyDescent="0.25">
      <c r="A228" s="133">
        <v>457</v>
      </c>
      <c r="B228" s="132" t="s">
        <v>112</v>
      </c>
      <c r="C228" s="82">
        <v>392</v>
      </c>
      <c r="D228" s="82">
        <v>219</v>
      </c>
      <c r="E228" s="131">
        <f t="shared" si="3"/>
        <v>0.55867346938775508</v>
      </c>
    </row>
    <row r="229" spans="1:5" x14ac:dyDescent="0.25">
      <c r="A229" s="133">
        <v>459</v>
      </c>
      <c r="B229" s="132" t="s">
        <v>111</v>
      </c>
      <c r="C229" s="82">
        <v>505</v>
      </c>
      <c r="D229" s="82">
        <v>304</v>
      </c>
      <c r="E229" s="131">
        <f t="shared" si="3"/>
        <v>0.60198019801980196</v>
      </c>
    </row>
    <row r="230" spans="1:5" x14ac:dyDescent="0.25">
      <c r="A230" s="133">
        <v>461</v>
      </c>
      <c r="B230" s="132" t="s">
        <v>110</v>
      </c>
      <c r="C230" s="82">
        <v>13</v>
      </c>
      <c r="D230" s="82">
        <v>10</v>
      </c>
      <c r="E230" s="131">
        <f t="shared" si="3"/>
        <v>0.76923076923076927</v>
      </c>
    </row>
    <row r="231" spans="1:5" x14ac:dyDescent="0.25">
      <c r="A231" s="133">
        <v>463</v>
      </c>
      <c r="B231" s="132" t="s">
        <v>109</v>
      </c>
      <c r="C231" s="82">
        <v>439</v>
      </c>
      <c r="D231" s="82">
        <v>240</v>
      </c>
      <c r="E231" s="131">
        <f t="shared" si="3"/>
        <v>0.54669703872437359</v>
      </c>
    </row>
    <row r="232" spans="1:5" x14ac:dyDescent="0.25">
      <c r="A232" s="133">
        <v>465</v>
      </c>
      <c r="B232" s="132" t="s">
        <v>108</v>
      </c>
      <c r="C232" s="82">
        <v>1010</v>
      </c>
      <c r="D232" s="82">
        <v>410</v>
      </c>
      <c r="E232" s="131">
        <f t="shared" si="3"/>
        <v>0.40594059405940597</v>
      </c>
    </row>
    <row r="233" spans="1:5" x14ac:dyDescent="0.25">
      <c r="A233" s="133">
        <v>467</v>
      </c>
      <c r="B233" s="132" t="s">
        <v>107</v>
      </c>
      <c r="C233" s="82">
        <v>742</v>
      </c>
      <c r="D233" s="82">
        <v>452</v>
      </c>
      <c r="E233" s="131">
        <f t="shared" si="3"/>
        <v>0.60916442048517516</v>
      </c>
    </row>
    <row r="234" spans="1:5" x14ac:dyDescent="0.25">
      <c r="A234" s="133">
        <v>469</v>
      </c>
      <c r="B234" s="132" t="s">
        <v>106</v>
      </c>
      <c r="C234" s="82">
        <v>985</v>
      </c>
      <c r="D234" s="82">
        <v>506</v>
      </c>
      <c r="E234" s="131">
        <f t="shared" si="3"/>
        <v>0.51370558375634523</v>
      </c>
    </row>
    <row r="235" spans="1:5" x14ac:dyDescent="0.25">
      <c r="A235" s="133">
        <v>471</v>
      </c>
      <c r="B235" s="132" t="s">
        <v>105</v>
      </c>
      <c r="C235" s="82">
        <v>569</v>
      </c>
      <c r="D235" s="82">
        <v>341</v>
      </c>
      <c r="E235" s="131">
        <f t="shared" si="3"/>
        <v>0.59929701230228472</v>
      </c>
    </row>
    <row r="236" spans="1:5" x14ac:dyDescent="0.25">
      <c r="A236" s="133">
        <v>473</v>
      </c>
      <c r="B236" s="132" t="s">
        <v>104</v>
      </c>
      <c r="C236" s="82">
        <v>563</v>
      </c>
      <c r="D236" s="82">
        <v>314</v>
      </c>
      <c r="E236" s="131">
        <f t="shared" si="3"/>
        <v>0.55772646536412074</v>
      </c>
    </row>
    <row r="237" spans="1:5" x14ac:dyDescent="0.25">
      <c r="A237" s="133">
        <v>475</v>
      </c>
      <c r="B237" s="132" t="s">
        <v>103</v>
      </c>
      <c r="C237" s="82">
        <v>57</v>
      </c>
      <c r="D237" s="82">
        <v>35</v>
      </c>
      <c r="E237" s="131">
        <f t="shared" si="3"/>
        <v>0.61403508771929827</v>
      </c>
    </row>
    <row r="238" spans="1:5" x14ac:dyDescent="0.25">
      <c r="A238" s="133">
        <v>477</v>
      </c>
      <c r="B238" s="132" t="s">
        <v>102</v>
      </c>
      <c r="C238" s="82">
        <v>285</v>
      </c>
      <c r="D238" s="82">
        <v>149</v>
      </c>
      <c r="E238" s="131">
        <f t="shared" si="3"/>
        <v>0.52280701754385961</v>
      </c>
    </row>
    <row r="239" spans="1:5" x14ac:dyDescent="0.25">
      <c r="A239" s="133">
        <v>479</v>
      </c>
      <c r="B239" s="132" t="s">
        <v>101</v>
      </c>
      <c r="C239" s="82">
        <v>2655</v>
      </c>
      <c r="D239" s="82">
        <v>1464</v>
      </c>
      <c r="E239" s="131">
        <f t="shared" si="3"/>
        <v>0.55141242937853108</v>
      </c>
    </row>
    <row r="240" spans="1:5" x14ac:dyDescent="0.25">
      <c r="A240" s="133">
        <v>481</v>
      </c>
      <c r="B240" s="132" t="s">
        <v>100</v>
      </c>
      <c r="C240" s="82">
        <v>747</v>
      </c>
      <c r="D240" s="82">
        <v>525</v>
      </c>
      <c r="E240" s="131">
        <f t="shared" si="3"/>
        <v>0.70281124497991965</v>
      </c>
    </row>
    <row r="241" spans="1:5" x14ac:dyDescent="0.25">
      <c r="A241" s="133">
        <v>483</v>
      </c>
      <c r="B241" s="132" t="s">
        <v>99</v>
      </c>
      <c r="C241" s="82">
        <v>26</v>
      </c>
      <c r="D241" s="82">
        <v>14</v>
      </c>
      <c r="E241" s="131">
        <f t="shared" si="3"/>
        <v>0.53846153846153844</v>
      </c>
    </row>
    <row r="242" spans="1:5" x14ac:dyDescent="0.25">
      <c r="A242" s="133">
        <v>485</v>
      </c>
      <c r="B242" s="132" t="s">
        <v>98</v>
      </c>
      <c r="C242" s="82">
        <v>1557</v>
      </c>
      <c r="D242" s="82">
        <v>749</v>
      </c>
      <c r="E242" s="131">
        <f t="shared" si="3"/>
        <v>0.48105330764290299</v>
      </c>
    </row>
    <row r="243" spans="1:5" x14ac:dyDescent="0.25">
      <c r="A243" s="133">
        <v>487</v>
      </c>
      <c r="B243" s="132" t="s">
        <v>97</v>
      </c>
      <c r="C243" s="82">
        <v>374</v>
      </c>
      <c r="D243" s="82">
        <v>60</v>
      </c>
      <c r="E243" s="131">
        <f t="shared" si="3"/>
        <v>0.16042780748663102</v>
      </c>
    </row>
    <row r="244" spans="1:5" x14ac:dyDescent="0.25">
      <c r="A244" s="133">
        <v>489</v>
      </c>
      <c r="B244" s="132" t="s">
        <v>96</v>
      </c>
      <c r="C244" s="82">
        <v>712</v>
      </c>
      <c r="D244" s="82">
        <v>505</v>
      </c>
      <c r="E244" s="131">
        <f t="shared" si="3"/>
        <v>0.7092696629213483</v>
      </c>
    </row>
    <row r="245" spans="1:5" x14ac:dyDescent="0.25">
      <c r="A245" s="133">
        <v>491</v>
      </c>
      <c r="B245" s="132" t="s">
        <v>95</v>
      </c>
      <c r="C245" s="82">
        <v>6318</v>
      </c>
      <c r="D245" s="82">
        <v>3558</v>
      </c>
      <c r="E245" s="131">
        <f t="shared" si="3"/>
        <v>0.56315289648622979</v>
      </c>
    </row>
    <row r="246" spans="1:5" x14ac:dyDescent="0.25">
      <c r="A246" s="133">
        <v>493</v>
      </c>
      <c r="B246" s="132" t="s">
        <v>94</v>
      </c>
      <c r="C246" s="82">
        <v>437</v>
      </c>
      <c r="D246" s="82">
        <v>228</v>
      </c>
      <c r="E246" s="131">
        <f t="shared" si="3"/>
        <v>0.52173913043478259</v>
      </c>
    </row>
    <row r="247" spans="1:5" x14ac:dyDescent="0.25">
      <c r="A247" s="133">
        <v>495</v>
      </c>
      <c r="B247" s="132" t="s">
        <v>93</v>
      </c>
      <c r="C247" s="82">
        <v>47</v>
      </c>
      <c r="D247" s="82">
        <v>18</v>
      </c>
      <c r="E247" s="131">
        <f t="shared" si="3"/>
        <v>0.38297872340425532</v>
      </c>
    </row>
    <row r="248" spans="1:5" x14ac:dyDescent="0.25">
      <c r="A248" s="133">
        <v>497</v>
      </c>
      <c r="B248" s="132" t="s">
        <v>92</v>
      </c>
      <c r="C248" s="82">
        <v>876</v>
      </c>
      <c r="D248" s="82">
        <v>431</v>
      </c>
      <c r="E248" s="131">
        <f t="shared" si="3"/>
        <v>0.49200913242009131</v>
      </c>
    </row>
    <row r="249" spans="1:5" x14ac:dyDescent="0.25">
      <c r="A249" s="133">
        <v>499</v>
      </c>
      <c r="B249" s="132" t="s">
        <v>91</v>
      </c>
      <c r="C249" s="82">
        <v>548</v>
      </c>
      <c r="D249" s="82">
        <v>325</v>
      </c>
      <c r="E249" s="131">
        <f t="shared" si="3"/>
        <v>0.59306569343065696</v>
      </c>
    </row>
    <row r="250" spans="1:5" x14ac:dyDescent="0.25">
      <c r="A250" s="133">
        <v>501</v>
      </c>
      <c r="B250" s="132" t="s">
        <v>90</v>
      </c>
      <c r="C250" s="82">
        <v>29</v>
      </c>
      <c r="D250" s="82">
        <v>21</v>
      </c>
      <c r="E250" s="131">
        <f t="shared" si="3"/>
        <v>0.72413793103448276</v>
      </c>
    </row>
    <row r="251" spans="1:5" x14ac:dyDescent="0.25">
      <c r="A251" s="133">
        <v>503</v>
      </c>
      <c r="B251" s="132" t="s">
        <v>89</v>
      </c>
      <c r="C251" s="82">
        <v>179</v>
      </c>
      <c r="D251" s="82">
        <v>104</v>
      </c>
      <c r="E251" s="131">
        <f t="shared" si="3"/>
        <v>0.58100558659217882</v>
      </c>
    </row>
    <row r="252" spans="1:5" x14ac:dyDescent="0.25">
      <c r="A252" s="133">
        <v>505</v>
      </c>
      <c r="B252" s="132" t="s">
        <v>88</v>
      </c>
      <c r="C252" s="82">
        <v>191</v>
      </c>
      <c r="D252" s="82">
        <v>104</v>
      </c>
      <c r="E252" s="131">
        <f t="shared" si="3"/>
        <v>0.54450261780104714</v>
      </c>
    </row>
    <row r="253" spans="1:5" x14ac:dyDescent="0.25">
      <c r="A253" s="133">
        <v>507</v>
      </c>
      <c r="B253" s="132" t="s">
        <v>87</v>
      </c>
      <c r="C253" s="82">
        <v>328</v>
      </c>
      <c r="D253" s="82">
        <v>182</v>
      </c>
      <c r="E253" s="131">
        <f t="shared" si="3"/>
        <v>0.55487804878048785</v>
      </c>
    </row>
    <row r="254" spans="1:5" x14ac:dyDescent="0.25">
      <c r="A254" s="133">
        <v>505</v>
      </c>
      <c r="B254" s="132" t="s">
        <v>86</v>
      </c>
      <c r="C254" s="82">
        <v>191</v>
      </c>
      <c r="D254" s="82">
        <v>104</v>
      </c>
      <c r="E254" s="131">
        <f t="shared" si="3"/>
        <v>0.54450261780104714</v>
      </c>
    </row>
    <row r="255" spans="1:5" x14ac:dyDescent="0.25">
      <c r="A255" s="133">
        <v>507</v>
      </c>
      <c r="B255" s="132" t="s">
        <v>85</v>
      </c>
      <c r="C255" s="82">
        <v>328</v>
      </c>
      <c r="D255" s="82">
        <v>182</v>
      </c>
      <c r="E255" s="131">
        <f t="shared" si="3"/>
        <v>0.55487804878048785</v>
      </c>
    </row>
    <row r="256" spans="1:5" x14ac:dyDescent="0.25">
      <c r="C256" s="82">
        <v>417755</v>
      </c>
      <c r="D256" s="82">
        <v>243321</v>
      </c>
      <c r="E256" s="131">
        <f t="shared" si="3"/>
        <v>0.58244904309942436</v>
      </c>
    </row>
    <row r="259" spans="1:1" x14ac:dyDescent="0.25">
      <c r="A259" t="s">
        <v>344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10" sqref="A10:E10"/>
    </sheetView>
  </sheetViews>
  <sheetFormatPr defaultColWidth="21.7109375" defaultRowHeight="19.5" customHeight="1" x14ac:dyDescent="0.25"/>
  <cols>
    <col min="1" max="2" width="21.7109375" style="56"/>
    <col min="3" max="3" width="20.140625" style="56" customWidth="1"/>
    <col min="4" max="16384" width="21.7109375" style="56"/>
  </cols>
  <sheetData>
    <row r="1" spans="1:9" ht="19.5" customHeight="1" thickBot="1" x14ac:dyDescent="0.3">
      <c r="A1" s="191" t="s">
        <v>78</v>
      </c>
      <c r="B1" s="192"/>
      <c r="C1" s="192"/>
      <c r="D1" s="192"/>
      <c r="E1" s="193"/>
    </row>
    <row r="2" spans="1:9" s="60" customFormat="1" ht="50.25" customHeight="1" thickBot="1" x14ac:dyDescent="0.3">
      <c r="A2" s="57"/>
      <c r="B2" s="58" t="s">
        <v>44</v>
      </c>
      <c r="C2" s="58" t="s">
        <v>45</v>
      </c>
      <c r="D2" s="58" t="s">
        <v>46</v>
      </c>
      <c r="E2" s="59" t="s">
        <v>47</v>
      </c>
    </row>
    <row r="3" spans="1:9" ht="19.5" customHeight="1" x14ac:dyDescent="0.25">
      <c r="A3" s="61" t="s">
        <v>48</v>
      </c>
      <c r="B3" s="62" t="s">
        <v>49</v>
      </c>
      <c r="C3" s="63">
        <v>2818214</v>
      </c>
      <c r="D3" s="63">
        <v>422357</v>
      </c>
      <c r="E3" s="64">
        <f>SUM(C3:D3)</f>
        <v>3240571</v>
      </c>
    </row>
    <row r="4" spans="1:9" ht="19.5" customHeight="1" x14ac:dyDescent="0.25">
      <c r="A4" s="65" t="s">
        <v>50</v>
      </c>
      <c r="B4" s="66" t="s">
        <v>51</v>
      </c>
      <c r="C4" s="66" t="s">
        <v>81</v>
      </c>
      <c r="D4" s="66" t="s">
        <v>79</v>
      </c>
      <c r="E4" s="67" t="s">
        <v>82</v>
      </c>
      <c r="H4" s="97"/>
    </row>
    <row r="5" spans="1:9" ht="19.5" customHeight="1" x14ac:dyDescent="0.25">
      <c r="A5" s="194" t="s">
        <v>80</v>
      </c>
      <c r="B5" s="195"/>
      <c r="C5" s="195"/>
      <c r="D5" s="195"/>
      <c r="E5" s="196"/>
      <c r="H5" s="97"/>
    </row>
    <row r="6" spans="1:9" ht="19.5" customHeight="1" thickBot="1" x14ac:dyDescent="0.3">
      <c r="A6" s="197" t="s">
        <v>55</v>
      </c>
      <c r="B6" s="189"/>
      <c r="C6" s="189"/>
      <c r="D6" s="189"/>
      <c r="E6" s="190"/>
      <c r="H6" s="97"/>
    </row>
    <row r="7" spans="1:9" s="68" customFormat="1" ht="19.5" customHeight="1" x14ac:dyDescent="0.25">
      <c r="A7" s="80"/>
      <c r="B7" s="80"/>
      <c r="C7" s="80"/>
      <c r="D7" s="80"/>
      <c r="E7" s="80"/>
      <c r="H7" s="98"/>
    </row>
    <row r="8" spans="1:9" s="68" customFormat="1" ht="19.5" customHeight="1" x14ac:dyDescent="0.25">
      <c r="H8" s="98"/>
    </row>
    <row r="9" spans="1:9" s="68" customFormat="1" ht="19.5" customHeight="1" thickBot="1" x14ac:dyDescent="0.3">
      <c r="A9" s="81"/>
      <c r="B9" s="81"/>
      <c r="C9" s="81"/>
      <c r="D9" s="81"/>
      <c r="E9" s="81"/>
      <c r="H9" s="98"/>
    </row>
    <row r="10" spans="1:9" ht="19.5" customHeight="1" thickBot="1" x14ac:dyDescent="0.3">
      <c r="A10" s="198" t="s">
        <v>57</v>
      </c>
      <c r="B10" s="199"/>
      <c r="C10" s="199"/>
      <c r="D10" s="199"/>
      <c r="E10" s="200"/>
      <c r="H10" s="97"/>
      <c r="I10" s="99"/>
    </row>
    <row r="11" spans="1:9" ht="19.5" customHeight="1" thickBot="1" x14ac:dyDescent="0.3">
      <c r="A11" s="69"/>
      <c r="B11" s="70">
        <v>2009</v>
      </c>
      <c r="C11" s="70">
        <v>2010</v>
      </c>
      <c r="D11" s="201" t="s">
        <v>47</v>
      </c>
      <c r="E11" s="202"/>
      <c r="H11" s="99"/>
    </row>
    <row r="12" spans="1:9" ht="19.5" customHeight="1" x14ac:dyDescent="0.25">
      <c r="A12" s="61" t="s">
        <v>53</v>
      </c>
      <c r="B12" s="71">
        <v>1248467097</v>
      </c>
      <c r="C12" s="72">
        <v>855503108</v>
      </c>
      <c r="D12" s="186">
        <f>SUM(B12:C12)</f>
        <v>2103970205</v>
      </c>
      <c r="E12" s="186"/>
    </row>
    <row r="13" spans="1:9" ht="19.5" customHeight="1" x14ac:dyDescent="0.25">
      <c r="A13" s="65" t="s">
        <v>52</v>
      </c>
      <c r="B13" s="73">
        <v>264837998</v>
      </c>
      <c r="C13" s="74">
        <v>498166866</v>
      </c>
      <c r="D13" s="186">
        <f>SUM(B13:C13)</f>
        <v>763004864</v>
      </c>
      <c r="E13" s="186"/>
    </row>
    <row r="14" spans="1:9" ht="30" customHeight="1" x14ac:dyDescent="0.25">
      <c r="A14" s="65" t="s">
        <v>54</v>
      </c>
      <c r="B14" s="75">
        <f>SUM(B12:B13)</f>
        <v>1513305095</v>
      </c>
      <c r="C14" s="76">
        <f>SUM(C12:C13)</f>
        <v>1353669974</v>
      </c>
      <c r="D14" s="186">
        <f>SUM(D12:D13)</f>
        <v>2866975069</v>
      </c>
      <c r="E14" s="186"/>
    </row>
    <row r="15" spans="1:9" ht="19.5" customHeight="1" thickBot="1" x14ac:dyDescent="0.3">
      <c r="A15" s="187" t="s">
        <v>56</v>
      </c>
      <c r="B15" s="188"/>
      <c r="C15" s="188"/>
      <c r="D15" s="189"/>
      <c r="E15" s="190"/>
    </row>
    <row r="17" spans="2:9" ht="19.5" customHeight="1" x14ac:dyDescent="0.25">
      <c r="H17" s="129"/>
      <c r="I17" s="97"/>
    </row>
    <row r="18" spans="2:9" ht="19.5" customHeight="1" x14ac:dyDescent="0.25">
      <c r="H18" s="129"/>
      <c r="I18" s="97"/>
    </row>
    <row r="19" spans="2:9" ht="19.5" customHeight="1" x14ac:dyDescent="0.25">
      <c r="H19" s="129"/>
      <c r="I19" s="97"/>
    </row>
    <row r="20" spans="2:9" ht="19.5" customHeight="1" x14ac:dyDescent="0.25">
      <c r="H20" s="129"/>
      <c r="I20" s="97"/>
    </row>
    <row r="21" spans="2:9" ht="19.5" customHeight="1" x14ac:dyDescent="0.25">
      <c r="H21" s="130"/>
      <c r="I21" s="99"/>
    </row>
    <row r="22" spans="2:9" ht="19.5" customHeight="1" x14ac:dyDescent="0.25">
      <c r="B22" s="77"/>
      <c r="C22" s="78"/>
      <c r="D22" s="78"/>
      <c r="E22" s="79"/>
      <c r="I22" s="97"/>
    </row>
    <row r="23" spans="2:9" ht="19.5" customHeight="1" x14ac:dyDescent="0.25">
      <c r="B23" s="77"/>
      <c r="C23" s="78"/>
      <c r="D23" s="78"/>
      <c r="E23" s="79"/>
      <c r="I23" s="97"/>
    </row>
    <row r="24" spans="2:9" ht="19.5" customHeight="1" x14ac:dyDescent="0.25">
      <c r="C24" s="78"/>
      <c r="D24" s="78"/>
      <c r="E24" s="79"/>
      <c r="I24" s="99"/>
    </row>
  </sheetData>
  <mergeCells count="9">
    <mergeCell ref="D12:E12"/>
    <mergeCell ref="D13:E13"/>
    <mergeCell ref="D14:E14"/>
    <mergeCell ref="A15:E15"/>
    <mergeCell ref="A1:E1"/>
    <mergeCell ref="A5:E5"/>
    <mergeCell ref="A6:E6"/>
    <mergeCell ref="A10:E10"/>
    <mergeCell ref="D11:E11"/>
  </mergeCells>
  <pageMargins left="0.7" right="0.7" top="0.75" bottom="0.75" header="0.3" footer="0.3"/>
  <pageSetup orientation="landscape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Texas Snapshot for June</vt:lpstr>
      <vt:lpstr>Change over time snapshot</vt:lpstr>
      <vt:lpstr>Unemployment Rate TX &amp; US</vt:lpstr>
      <vt:lpstr>JOBS DEFICIT</vt:lpstr>
      <vt:lpstr>Jobs by Industry 2007-11</vt:lpstr>
      <vt:lpstr>Long-Term UI claimaints 2Q2012</vt:lpstr>
      <vt:lpstr>UI Federal Programs</vt:lpstr>
    </vt:vector>
  </TitlesOfParts>
  <Company>CPPP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Helmcamp</dc:creator>
  <cp:lastModifiedBy>Roxanne Garza</cp:lastModifiedBy>
  <cp:lastPrinted>2011-11-18T16:33:51Z</cp:lastPrinted>
  <dcterms:created xsi:type="dcterms:W3CDTF">2011-08-11T18:28:18Z</dcterms:created>
  <dcterms:modified xsi:type="dcterms:W3CDTF">2013-01-14T22:33:29Z</dcterms:modified>
</cp:coreProperties>
</file>